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705" windowWidth="14805" windowHeight="7410" tabRatio="832" firstSheet="2" activeTab="2"/>
  </bookViews>
  <sheets>
    <sheet name="ВЛ-20 кВ от КТП-7 до КТП-8" sheetId="11" r:id="rId1"/>
    <sheet name="ВЛ-0,4 кВ от КТП-8 до ПК" sheetId="14" r:id="rId2"/>
    <sheet name="перефиксация СП-16,17" sheetId="13" r:id="rId3"/>
    <sheet name="ВОР д-ж ВЛ от БКТП-1 до КТП-12" sheetId="1" r:id="rId4"/>
    <sheet name="д-ж ВЛ от БКТП-1 до КТП-5 и 6" sheetId="6" r:id="rId5"/>
    <sheet name="д-ж ВЛ-0,4 на ПК" sheetId="7" r:id="rId6"/>
    <sheet name="Переключение ВЛ-20 кВ" sheetId="17" r:id="rId7"/>
    <sheet name="д-ж сетей в Центральном парке" sheetId="8" r:id="rId8"/>
    <sheet name="Демонтаж ВЛ-20 кВ КТП-7-КТП-8 " sheetId="15" r:id="rId9"/>
  </sheets>
  <definedNames>
    <definedName name="_xlnm.Print_Area" localSheetId="1">'ВЛ-0,4 кВ от КТП-8 до ПК'!$A$1:$E$28</definedName>
    <definedName name="_xlnm.Print_Area" localSheetId="0">'ВЛ-20 кВ от КТП-7 до КТП-8'!$A$1:$E$34</definedName>
    <definedName name="_xlnm.Print_Area" localSheetId="3">'ВОР д-ж ВЛ от БКТП-1 до КТП-12'!$A$1:$E$30</definedName>
    <definedName name="_xlnm.Print_Area" localSheetId="8">'Демонтаж ВЛ-20 кВ КТП-7-КТП-8 '!$A$1:$E$26</definedName>
    <definedName name="_xlnm.Print_Area" localSheetId="4">'д-ж ВЛ от БКТП-1 до КТП-5 и 6'!$A$1:$E$26</definedName>
    <definedName name="_xlnm.Print_Area" localSheetId="5">'д-ж ВЛ-0,4 на ПК'!$A$1:$E$24</definedName>
    <definedName name="_xlnm.Print_Area" localSheetId="7">'д-ж сетей в Центральном парке'!$A$1:$E$37</definedName>
    <definedName name="_xlnm.Print_Area" localSheetId="6">'Переключение ВЛ-20 кВ'!$A$1:$E$14</definedName>
    <definedName name="_xlnm.Print_Area" localSheetId="2">'перефиксация СП-16,17'!$A$1:$E$37</definedName>
  </definedNames>
  <calcPr calcId="145621"/>
</workbook>
</file>

<file path=xl/calcChain.xml><?xml version="1.0" encoding="utf-8"?>
<calcChain xmlns="http://schemas.openxmlformats.org/spreadsheetml/2006/main">
  <c r="D19" i="1" l="1"/>
  <c r="D14" i="14" l="1"/>
  <c r="D18" i="8" l="1"/>
  <c r="D19" i="8" s="1"/>
  <c r="D17" i="8"/>
  <c r="D16" i="8"/>
  <c r="D14" i="8"/>
  <c r="D13" i="8" s="1"/>
  <c r="D15" i="7"/>
  <c r="D14" i="7" s="1"/>
  <c r="D14" i="6"/>
  <c r="D13" i="6" s="1"/>
  <c r="D13" i="1"/>
  <c r="D12" i="1" s="1"/>
  <c r="D18" i="6"/>
  <c r="D19" i="6" s="1"/>
  <c r="D17" i="6"/>
  <c r="D16" i="6"/>
  <c r="D15" i="1"/>
  <c r="D16" i="1"/>
  <c r="D17" i="1"/>
  <c r="D18" i="1" s="1"/>
</calcChain>
</file>

<file path=xl/sharedStrings.xml><?xml version="1.0" encoding="utf-8"?>
<sst xmlns="http://schemas.openxmlformats.org/spreadsheetml/2006/main" count="463" uniqueCount="229">
  <si>
    <t>№ п\п</t>
  </si>
  <si>
    <t>Виды работ</t>
  </si>
  <si>
    <t>Ед. изм.</t>
  </si>
  <si>
    <t>Кол-во</t>
  </si>
  <si>
    <t>Примечание</t>
  </si>
  <si>
    <t>Монтаж ВЛЗ-20 кВ</t>
  </si>
  <si>
    <t>опора</t>
  </si>
  <si>
    <t>Установка железобетонной опоры ВЛЗ-20 кВ с траверсами без приставок, одностоечной с двумя подкосами, со сборкой опоры.(УАж20-1)</t>
  </si>
  <si>
    <t>м</t>
  </si>
  <si>
    <t>Все работы выполняются вблизи объектов, находящихся под высоким напряжением, в т.ч. в охранной зоне действующей воздушной линии электропередач</t>
  </si>
  <si>
    <t>Подвеска провода СИП-3 1х120-20кВ в населенной местности  с помощью механизмов (3 провода)</t>
  </si>
  <si>
    <t>Развозка  по трассе материалов оснастки одностоечных опор</t>
  </si>
  <si>
    <t>компл.</t>
  </si>
  <si>
    <t>Монтаж опусков из круглой стали диам. 12 для заземления опор</t>
  </si>
  <si>
    <t>шт.</t>
  </si>
  <si>
    <t xml:space="preserve">Забивка вертикальных заземлителей механизированная на глубину до 5 м </t>
  </si>
  <si>
    <t xml:space="preserve">Полоса стальная 40х5мм для соединения электродов </t>
  </si>
  <si>
    <t>м3</t>
  </si>
  <si>
    <t>(Д*Ш*Г) 7м*0,3м*0,5м  (для одной опоры)</t>
  </si>
  <si>
    <t>Разработка грунта (2 группа) в траншеях вручную для заземляющего устройства без креплений с откосами</t>
  </si>
  <si>
    <t>Засыпка вручную траншеи (2 группа грунтов)</t>
  </si>
  <si>
    <t>Демонтаж ВЛЗ-20 кВ</t>
  </si>
  <si>
    <t>Демонтаж железобетонной опоры ВЛЗ-20 кВ с траверсами без приставок, одностоечной без подкоса (П20-3Н)</t>
  </si>
  <si>
    <t>Вес одной опоры:                                                - стойка опоры (ж/б) - 1180 кг*3 шт.;                                  - плита П-3И (ж/б) - 110 кг*3 шт.                            - стальные конструкции - 71,12 кг</t>
  </si>
  <si>
    <t>Демонтаж провода СИП-3 1х120-20кВ в населенной местности  с помощью механизмов (3 провода)</t>
  </si>
  <si>
    <t>Демонтаж ограничителей перенапряжения ОПН-П/3ЭУ-20/24.0/10/400 УХЛ1с заземлением с помощью механизмов</t>
  </si>
  <si>
    <t>Демонтаж опусков из круглой стали диам. 12 для заземления опор</t>
  </si>
  <si>
    <t>т</t>
  </si>
  <si>
    <t>Оборудование 20 кВ</t>
  </si>
  <si>
    <t>1 измерение</t>
  </si>
  <si>
    <t>ПНР ВЛЗ-20 кВ</t>
  </si>
  <si>
    <t>Измерение сопротивления растеканию тока заземлителя</t>
  </si>
  <si>
    <t>Измерение переходных сопротивлений контактных соединений</t>
  </si>
  <si>
    <t>1 точка</t>
  </si>
  <si>
    <t>Измерение сопротивлений и емкости электрических машин и аппаратов</t>
  </si>
  <si>
    <t>Проверка электической цепи между заземлителями и заземляемыми элементами</t>
  </si>
  <si>
    <t>Погрузка демонтируемых конструкций, перевозка на расстояние 2 км и разгрузка</t>
  </si>
  <si>
    <t>1 опора</t>
  </si>
  <si>
    <t xml:space="preserve">Демонтаж вертикальных заземлителей длина до 5 м </t>
  </si>
  <si>
    <t xml:space="preserve">Демонтаж полосы стальной 40х5мм для соединения электродов </t>
  </si>
  <si>
    <t>Разработка грунта (2 группа) в траншеях вручную для демонтажа заземляющего устройства без креплений с откосами</t>
  </si>
  <si>
    <t>Демонтаж оборудования 20 кВ</t>
  </si>
  <si>
    <t>Демонтаж БКТП 0,4/20-1000</t>
  </si>
  <si>
    <t>Демонтаж КРУН-3</t>
  </si>
  <si>
    <t xml:space="preserve">Демонтаж провода СИП-2 4х95 в населенной местности  с помощью механизмов </t>
  </si>
  <si>
    <t>кол-во</t>
  </si>
  <si>
    <t>Демонтаж ж.б. подставок под временные опоры</t>
  </si>
  <si>
    <t>Ведомость объемов работ по демонтажу сетей ВЛ-20кВ в Центральном парке</t>
  </si>
  <si>
    <t>Демонтаж ИКВН</t>
  </si>
  <si>
    <t>Ведомость объемов работ по строительству ВЛ-20кВ от КТП-7 до КТП-8</t>
  </si>
  <si>
    <t>Ведомость объемов работ по строительству ВЛ-0,4 кВ от КТП-8 до Преподавательского квартала</t>
  </si>
  <si>
    <t>Демонтаж ВЛИ-0,4 кВ</t>
  </si>
  <si>
    <t xml:space="preserve">Монтаж провода СИП-2 4х95 в населенной местности  с помощью механизмов </t>
  </si>
  <si>
    <t>Монтаж ВЛИ-0,4 кВ</t>
  </si>
  <si>
    <t>ПНР КЛ-0,4 кВ</t>
  </si>
  <si>
    <t>Выполнение СМР</t>
  </si>
  <si>
    <t>Фазировка жил кабеля</t>
  </si>
  <si>
    <t xml:space="preserve">Измерение сопротивления изоляции </t>
  </si>
  <si>
    <t>фазировка</t>
  </si>
  <si>
    <t>линия</t>
  </si>
  <si>
    <t xml:space="preserve">Разработка грунта вручную в траншеях </t>
  </si>
  <si>
    <t>Шурфление</t>
  </si>
  <si>
    <t>Прокладка кабеля по металлоконструкциям с креплением кабеля по всей длине</t>
  </si>
  <si>
    <t>Монтаж концевых кабельных муфт</t>
  </si>
  <si>
    <t>Присоединение к зажимам жил кабелей к устройствам</t>
  </si>
  <si>
    <t>Устройство постели под кабель</t>
  </si>
  <si>
    <t>Укладка сигнальной ленты</t>
  </si>
  <si>
    <t xml:space="preserve">для АПвзБбШп 4х16- 2 шт. (4ПКТп(б) - 1 16/25);   
для АПвзБбШп 4х25 - 3 шт. (4ПКТп(б) - 1 25/50);                                                               для АПвзБбШп 4х35 - 2 шт. (4ПКТп(б) - 1 25/50);                                 
</t>
  </si>
  <si>
    <t>Ведомость объемов работ по перефиксации КЛ-0,4 кВ из ИВРУ в СП-16/СП-17</t>
  </si>
  <si>
    <t>8 плит ж.б. 6000*2000*180 мм
Материал заказчика</t>
  </si>
  <si>
    <t>Погрузка демонтируемых конструкций (КТП 0,4/10-1000, КТП 0,4/20-1000), перевозка на расстояние 2 км и разгрузка</t>
  </si>
  <si>
    <t xml:space="preserve">вес КТП 0,4/10-1000 - 2100 кг                                                              вес КТП 0,4/20-1000 - 3750 кг
</t>
  </si>
  <si>
    <t>8 плит ж.б. 6000*2000*180 мм</t>
  </si>
  <si>
    <t>Погрузка демонтируемых ж.б. плит, перевозка на расстояние 2 км и разгрузка</t>
  </si>
  <si>
    <t>Демонтаж железобетонной опоры ВЛИ-0,4 кВ с траверсами без приставок, одностоечной без подкоса (П20-3Н)</t>
  </si>
  <si>
    <t>Демонтаж железобетонной опоры ВЛИ-0,4 кВ кВ с траверсами без приставок, одностоечной с двумя подкосами (УАж20-1)</t>
  </si>
  <si>
    <t>Вес: 0,74 т.</t>
  </si>
  <si>
    <t>Вес: 7 т.</t>
  </si>
  <si>
    <t>Демонтаж блоков ФБС, погрузка демонтируемых блоков ФБС, перевозка на расстояние 2 км и разгрузка (Основание под КРУН 3)</t>
  </si>
  <si>
    <t>Демонтаж блоков ФБС, погрузка демонтируемых блоков ФБС, перевозка на расстояние 2 км и разгрузка (Основание под БКТП)</t>
  </si>
  <si>
    <t>Вес: 0,46 т.</t>
  </si>
  <si>
    <t>Погрузка демонтируемых конструкций (КРУН-3, Блоки ФБС, БКТП, ИКВН), перевозка на расстояние 2 км и разгрузка</t>
  </si>
  <si>
    <t>Демонтаж ВЛЗ-20 кВ после ввода СП-8</t>
  </si>
  <si>
    <t>Демонтаж железобетонной опоры ВЛЗ-20 кВ с траверсами без приставок, одностоечной без подкоса, со сборкой опоры (П20-3Н)</t>
  </si>
  <si>
    <t xml:space="preserve">Демонтаж вертикальных заземлителей механизированная на глубину до 5 м </t>
  </si>
  <si>
    <t xml:space="preserve">группа грунтов - 2; </t>
  </si>
  <si>
    <t>группа грунтов - 2;</t>
  </si>
  <si>
    <t>ПНР ВЛИ-0,4 кВ</t>
  </si>
  <si>
    <t>Демонтаж распределительных шкафов 2000х600 мм</t>
  </si>
  <si>
    <t xml:space="preserve">шт. </t>
  </si>
  <si>
    <t>Отключение жил проводов</t>
  </si>
  <si>
    <t>Демонтаж ИВРУ в районе СП-16/СП-17 и демонтаж ВЛ-0,4 кВ от КТП-5 до ИВРУ</t>
  </si>
  <si>
    <t>Демонтаж ограждения ИВРУ</t>
  </si>
  <si>
    <t>Разработка грунта с перемещением бульдозером  на расстояние 20 метров (подготовительные работы для формирования подъезных путей)</t>
  </si>
  <si>
    <t xml:space="preserve">АПвзБбШп 4х16 - 20 м (вес 1 м - 0,93 кг); 
АПвзБбШп 4х25 - 60 м (вес 1 м - 1,41 кг); 
АПвзБбШп 4х35 - 20 м (вес 1 м - 1,73 кг);                                
</t>
  </si>
  <si>
    <t>Группа грунтов 2</t>
  </si>
  <si>
    <t>26 опор</t>
  </si>
  <si>
    <t>Планировка территории</t>
  </si>
  <si>
    <t>м2</t>
  </si>
  <si>
    <t>Прокладка кабеля в траншее с покрытием из глиняного обыкновенного кирпича</t>
  </si>
  <si>
    <t>АПвзБбШп 4х16 - 80 м (вес 1 м - 0,93 кг); 
АПвзБбШп 4х25 - 120 м (вес 1 м - 1,41 кг); 
АПвзБбШп 4х35 - 80 м (вес 1 м - 1,73 кг); 
Количество кирпича: 320 шт.</t>
  </si>
  <si>
    <t>Засыпка вручную траншей, пазух котлованов и ям, группа грунтов 2 с трамбовкой.</t>
  </si>
  <si>
    <t xml:space="preserve">сеч. 95 - 16 шт.                                                         </t>
  </si>
  <si>
    <t>сеч. 16 - 8 шт.,                                                                
сеч. 25 - 12 шт.,                                                                                                       сеч. 35 - 8 шт.</t>
  </si>
  <si>
    <t>Ведомость объемов работ по демонтажу ВЛ-20кВ от БКТП-1 до КТП-12 и КТП-12</t>
  </si>
  <si>
    <t>Демонтаж КТП 0,4/10-1000 - КТП-12</t>
  </si>
  <si>
    <t>Демонтаж КТП 0,4/20-1000 - КТП-12</t>
  </si>
  <si>
    <t>1,3 кг/м. 
850 метров по трассе                                3400 метров СИП-2 (кол-во СИП-2 4х95, идущих по опоре - 4)</t>
  </si>
  <si>
    <t>Ведомость объемов работ по демонтажу ВЛ-0,4 кВ от БКТП-1 до Преподавательского квартала</t>
  </si>
  <si>
    <t>Ведомость объемов работ по демонтажу ВЛ-20кВ от БКТП-1 до КТП-5 и до Бульвара</t>
  </si>
  <si>
    <t>Установка железобетонной опоры ВЛИ-0,4 кВ с траверсами без приставок, одностоечной с двумя подкосами, со сборкой опоры.(УАж20-1)</t>
  </si>
  <si>
    <t>Подвеска провода СИП-3 1х95-20кВ в населенной местности  с помощью механизмов (3 провода)</t>
  </si>
  <si>
    <t>Монтаж соеденительных кабельных муфт</t>
  </si>
  <si>
    <t>для АПвзБбШп 4х16- 2 шт. (4ПСТ(б)-1-16/25(Б) - 2 шт.)
для АПвзБбШп 4х25- 3 шт. (4ПСТ(б)-1-16/25(Б) - 3 шт.)
для АПвзБбШп 4х35 - 2 шт. (4ПСТ(б)-1-25/50(Б) - 2 шт.);</t>
  </si>
  <si>
    <t>Установка железобетонной опоры ВЛЗ-20 кВ с траверсами без приставок, одностоечной без подкоса, со сборкой опоры (П20-3Н и ПП10-5)</t>
  </si>
  <si>
    <t>Установка железобетонной опоры ВЛЗ-20 кВ с траверсами без приставок, одностоечной с одним подкосом, со сборкой опоры (А20-3Н, УП20-3Н)</t>
  </si>
  <si>
    <t>Установка длинно-искрового разрядника петлевого типа PDR 10 с заземлением с помощью механизмов</t>
  </si>
  <si>
    <t>Монтаж опусков из круглой стали диам. 10 для заземления разрядников</t>
  </si>
  <si>
    <t>Установка железобетонной опоры ВЛИ-0,4 кВ с траверсами без приставок, одностоечной без подкоса, со сборкой опоры (П20)</t>
  </si>
  <si>
    <t>Установка железобетонной опоры ВЛИ-0,4 кВ с траверсами без приставок, одностоечной с одним подкосом, со сборкой опоры (КО20)</t>
  </si>
  <si>
    <t>Демонтаж длинно-искрового разрядника петлевого типа PDR 10 с заземлением с помощью механизмов</t>
  </si>
  <si>
    <t>Демонтаж опусков из круглой стали диам. 10 для заземления разрядников</t>
  </si>
  <si>
    <t>На одну опору:                                                            -стойка опоры СВ 110-5 - 1 шт.,                                                         - Заземляющий проводник ЗП6 - 1,3м;                                                             - Зажим ПС-1-1 - 1 шт.;                                        - Траверса ТН18 -2 шт. (2х2,6 кг);                                         - Хомут Х11 - 2шт.;                                                - Зажим поддерживающий PS54 14+LM - 4 шт.;                                                                   - Зажим ответвительный PZ22 - 4 шт.</t>
  </si>
  <si>
    <t>На одну опору:                                                            -стойка опоры СВ 110-5 - 2 шт.,                                   - Плита П-3и -2 шт.;                                                  - стяжка Г1 5,7 кг* 2 шт.;                                                      - Заземляющий проводник ЗП6 - 3,2м;                        - Зажим ПС-1-1 - 5 шт.;                                                    - кронштейн У4 - 6,5 кг*1 шт.;                                               - Траверса ТН19 -4 шт. (4х2,6 кг);                                          - Хомут Х11 - 2шт.;                                                - Зажим натяжной PA54 1500P - 8 шт.;                                                                   - Зажим соеденительный MJPT95 для фазных проводников - 12 шт.;                                          - Зажим соеденительный MJPT95N для нулевой жилы - 4 шт.</t>
  </si>
  <si>
    <t>На одну опору:                                                            -стойка опоры СВ 110-5 - 3 шт.,                                   - Плита П-3и -3 шт.;                                                  - стяжка Г1 5,7 кг* 3 шт.;                                                - Заземляющий проводник ЗП6 - 3,8м;                        - Зажим ПС-1-1 - 5 шт.;                                                    - кронштейн У4 - 6,5 кг*1 шт.;                                                  - Траверса ТН19 -4 шт. (4х2,6 кг);                                       - Хомут Х11 - 2шт.;                                                - Зажим натяжной PA54 1500P - 8 шт.;                                                                   - Зажим соеденительный MJPT95 для фазных проводников - 12 шт.;                                          - Зажим соеденительный MJPT95N для нулевой жилы - 4 шт.</t>
  </si>
  <si>
    <r>
      <t xml:space="preserve"> 0,364 кг/м. 
190 метров по трассе
570 метров СИП-3                                                           </t>
    </r>
    <r>
      <rPr>
        <b/>
        <sz val="12"/>
        <color theme="1"/>
        <rFont val="Times New Roman"/>
        <family val="1"/>
        <charset val="204"/>
      </rPr>
      <t>Общий вес</t>
    </r>
    <r>
      <rPr>
        <sz val="12"/>
        <color theme="1"/>
        <rFont val="Times New Roman"/>
        <family val="1"/>
        <charset val="204"/>
      </rPr>
      <t xml:space="preserve">:                                                                                                           0,364 кг х 570 м = 207,48 кг                              </t>
    </r>
  </si>
  <si>
    <r>
      <rPr>
        <b/>
        <sz val="12"/>
        <color theme="1"/>
        <rFont val="Times New Roman"/>
        <family val="1"/>
        <charset val="204"/>
      </rPr>
      <t xml:space="preserve">Вес одной опоры: </t>
    </r>
    <r>
      <rPr>
        <sz val="12"/>
        <color theme="1"/>
        <rFont val="Times New Roman"/>
        <family val="1"/>
        <charset val="204"/>
      </rPr>
      <t xml:space="preserve">                                               - стойка опоры (ж/б) - 1125 кг;                              - стальные конструкции - 27,6 кг                            </t>
    </r>
    <r>
      <rPr>
        <b/>
        <sz val="12"/>
        <color theme="1"/>
        <rFont val="Times New Roman"/>
        <family val="1"/>
        <charset val="204"/>
      </rPr>
      <t xml:space="preserve">Общий вес демонтируемых опор:    </t>
    </r>
    <r>
      <rPr>
        <sz val="12"/>
        <color theme="1"/>
        <rFont val="Times New Roman"/>
        <family val="1"/>
        <charset val="204"/>
      </rPr>
      <t xml:space="preserve">                            - стойка опоры (ж/б) - 1125 кг. х 3=3375 кг;                                                                                            - стальные конструкции - 27,6 кг х 3 = 82,8 кг</t>
    </r>
  </si>
  <si>
    <r>
      <t xml:space="preserve">сталь круглая диаметром 12 мм,                           вес 1 м - 0,888 кг                                                      </t>
    </r>
    <r>
      <rPr>
        <b/>
        <sz val="12"/>
        <color theme="1"/>
        <rFont val="Times New Roman"/>
        <family val="1"/>
        <charset val="204"/>
      </rPr>
      <t xml:space="preserve">Общий вес: 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   0,888 кг х 56 =49,73 кг</t>
    </r>
  </si>
  <si>
    <r>
      <rPr>
        <b/>
        <sz val="12"/>
        <color theme="1"/>
        <rFont val="Times New Roman"/>
        <family val="1"/>
        <charset val="204"/>
      </rPr>
      <t xml:space="preserve">Все одного комплекта:  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- траверсы стальные - (14кг);                           - ОПН-П/3ЭУ-20/24.0/10/400 УХЛ1 - (5,3 кг)                                                                                    - сталь круглая диаметром 10 мм (8м), вес 1 м - 0,616 кг                                                                   </t>
    </r>
    <r>
      <rPr>
        <b/>
        <sz val="12"/>
        <color theme="1"/>
        <rFont val="Times New Roman"/>
        <family val="1"/>
        <charset val="204"/>
      </rPr>
      <t xml:space="preserve">Общий вес: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- траверсы стальные - 14 кг х 2 = 28 кг;                                                                                                - ОПН-П/3ЭУ-20/24.0/10/400 УХЛ1 - 5,3 кг х 2 =10,6 кг;                                                                   - сталь круглая - 0,616 кг х 8 х 2 =9,86 кг</t>
    </r>
  </si>
  <si>
    <r>
      <rPr>
        <b/>
        <sz val="12"/>
        <color theme="1"/>
        <rFont val="Times New Roman"/>
        <family val="1"/>
        <charset val="204"/>
      </rPr>
      <t>Вес одной опоры:</t>
    </r>
    <r>
      <rPr>
        <sz val="12"/>
        <color theme="1"/>
        <rFont val="Times New Roman"/>
        <family val="1"/>
        <charset val="204"/>
      </rPr>
      <t xml:space="preserve">                                                - стойка опоры (ж/б) - 1180 кг*3 шт.;                                  - плита П-3И (ж/б) - 110 кг.*3 шт.                            - стальные конструкции - 71,12 кг              </t>
    </r>
    <r>
      <rPr>
        <b/>
        <sz val="12"/>
        <color theme="1"/>
        <rFont val="Times New Roman"/>
        <family val="1"/>
        <charset val="204"/>
      </rPr>
      <t xml:space="preserve">Общий вес демонтируемых опор: </t>
    </r>
    <r>
      <rPr>
        <sz val="12"/>
        <color theme="1"/>
        <rFont val="Times New Roman"/>
        <family val="1"/>
        <charset val="204"/>
      </rPr>
      <t xml:space="preserve">                            - стойка опоры (ж/б) - 1180 кг х 3 х 2 =7080 кг;                                                                         - плита П-3И (ж/б) - 110 кг х 3 х 2=660 кг;                                                                                 - стальные конструкции - 71,12 кг х 2 = 142,24 кг</t>
    </r>
  </si>
  <si>
    <r>
      <rPr>
        <b/>
        <sz val="12"/>
        <color theme="1"/>
        <rFont val="Times New Roman"/>
        <family val="1"/>
        <charset val="204"/>
      </rPr>
      <t>вес ж/б конструкций:</t>
    </r>
    <r>
      <rPr>
        <sz val="12"/>
        <color theme="1"/>
        <rFont val="Times New Roman"/>
        <family val="1"/>
        <charset val="204"/>
      </rPr>
      <t xml:space="preserve"> (3375 кг + 4500 кг + 440 кг + 7080 кг + 660 кг)/1000=16,055 т
</t>
    </r>
    <r>
      <rPr>
        <b/>
        <sz val="12"/>
        <color theme="1"/>
        <rFont val="Times New Roman"/>
        <family val="1"/>
        <charset val="204"/>
      </rPr>
      <t>вес стальных конструкций:</t>
    </r>
    <r>
      <rPr>
        <sz val="12"/>
        <color theme="1"/>
        <rFont val="Times New Roman"/>
        <family val="1"/>
        <charset val="204"/>
      </rPr>
      <t xml:space="preserve"> (82,8 кг + 91,64 кг +142,24 кг + 49,728 кг + 28 кг + 10,6 кг + 9,856 кг + 237,51 кг + 76,93 кг)/1000=0,729 т                                                                    </t>
    </r>
    <r>
      <rPr>
        <b/>
        <sz val="12"/>
        <color theme="1"/>
        <rFont val="Times New Roman"/>
        <family val="1"/>
        <charset val="204"/>
      </rPr>
      <t xml:space="preserve">вес проводов: </t>
    </r>
    <r>
      <rPr>
        <sz val="12"/>
        <color theme="1"/>
        <rFont val="Times New Roman"/>
        <family val="1"/>
        <charset val="204"/>
      </rPr>
      <t>207,48/1000</t>
    </r>
    <r>
      <rPr>
        <b/>
        <sz val="12"/>
        <color theme="1"/>
        <rFont val="Times New Roman"/>
        <family val="1"/>
        <charset val="204"/>
      </rPr>
      <t>=</t>
    </r>
    <r>
      <rPr>
        <sz val="12"/>
        <color theme="1"/>
        <rFont val="Times New Roman"/>
        <family val="1"/>
        <charset val="204"/>
      </rPr>
      <t xml:space="preserve"> 0,207 т                          </t>
    </r>
    <r>
      <rPr>
        <b/>
        <sz val="12"/>
        <color theme="1"/>
        <rFont val="Times New Roman"/>
        <family val="1"/>
        <charset val="204"/>
      </rPr>
      <t>общий вес:</t>
    </r>
    <r>
      <rPr>
        <sz val="12"/>
        <color theme="1"/>
        <rFont val="Times New Roman"/>
        <family val="1"/>
        <charset val="204"/>
      </rPr>
      <t xml:space="preserve"> 16,055 т+0,729 т+0,207 т=16,991 т</t>
    </r>
  </si>
  <si>
    <t>Устройство подъезной дороги из ж.б. плит (ПАГ-18)</t>
  </si>
  <si>
    <t>Разборка подъезной дороги из ж.б. плит (ПАГ-18)</t>
  </si>
  <si>
    <t>Демонтаж железобетонной опоры ВЛЗ-20 кВ с траверсами без приставок, одностоечной с одним подкосом (А10-2), включая демонтаж ж/б плиты П-3И</t>
  </si>
  <si>
    <t>Демонтаж железобетонной опоры ВЛЗ-20 кВ с траверсами без приставок, одностоечной с двумя подкосами (УАж20-1) и плитой П-3И, включая демонтаж ж/б плиты П-3И</t>
  </si>
  <si>
    <t>Демонтаж ж.б. плит (2П30.18.30), погрузка демонтируемых ж.б. плит, перевозка на расстояние 2 км и разгрузка (Основание под КТП 0,4/20-1000 - КТП-12)</t>
  </si>
  <si>
    <r>
      <t xml:space="preserve">сталь круглая диаметром 12 мм,                           вес 1 м - 0,888 кг                                                      </t>
    </r>
    <r>
      <rPr>
        <b/>
        <sz val="12"/>
        <color theme="1"/>
        <rFont val="Times New Roman"/>
        <family val="1"/>
        <charset val="204"/>
      </rPr>
      <t xml:space="preserve">Общий вес: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    0,888 кг х 120 =106,56 кг                                           </t>
    </r>
  </si>
  <si>
    <r>
      <t xml:space="preserve"> 0,364 кг/м. 
443 метра по трассе
1330 метров СИП-3                                            </t>
    </r>
    <r>
      <rPr>
        <b/>
        <sz val="12"/>
        <color theme="1"/>
        <rFont val="Times New Roman"/>
        <family val="1"/>
        <charset val="204"/>
      </rPr>
      <t xml:space="preserve">Общий вес: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                   0,364 кг х 1330 м = 484,12 кг    </t>
    </r>
  </si>
  <si>
    <r>
      <rPr>
        <b/>
        <sz val="12"/>
        <color theme="1"/>
        <rFont val="Times New Roman"/>
        <family val="1"/>
        <charset val="204"/>
      </rPr>
      <t xml:space="preserve">Вес одной опоры:     </t>
    </r>
    <r>
      <rPr>
        <sz val="12"/>
        <color theme="1"/>
        <rFont val="Times New Roman"/>
        <family val="1"/>
        <charset val="204"/>
      </rPr>
      <t xml:space="preserve">                                           - стойка опоры (ж/б) - 1180 кг*3 шт.;                                  - плита П-3И (ж/б) - 110 кг*3 шт.                            - стальные конструкции - 71,12 кг                               </t>
    </r>
    <r>
      <rPr>
        <b/>
        <sz val="12"/>
        <color theme="1"/>
        <rFont val="Times New Roman"/>
        <family val="1"/>
        <charset val="204"/>
      </rPr>
      <t xml:space="preserve">Общий вес демонтируемых опор:  </t>
    </r>
    <r>
      <rPr>
        <sz val="12"/>
        <color theme="1"/>
        <rFont val="Times New Roman"/>
        <family val="1"/>
        <charset val="204"/>
      </rPr>
      <t xml:space="preserve">                              - стойка опоры (ж/б) - 1180 кг. х 3 х 2=7080 кг;                                                                              - плита П-3И (ж/б) - 110 кг х 3 х 2 =660 кг;                                                                          - стальные конструкции - 71,12 кг х 2 = 142,24 кг</t>
    </r>
  </si>
  <si>
    <r>
      <rPr>
        <b/>
        <sz val="12"/>
        <color theme="1"/>
        <rFont val="Times New Roman"/>
        <family val="1"/>
        <charset val="204"/>
      </rPr>
      <t xml:space="preserve">вес ж/б конструкций: </t>
    </r>
    <r>
      <rPr>
        <sz val="12"/>
        <color theme="1"/>
        <rFont val="Times New Roman"/>
        <family val="1"/>
        <charset val="204"/>
      </rPr>
      <t xml:space="preserve">(11250 кг + 6750 кг + 660 кг + 7080 кг + 660 кг)/1000=26,4 т 
</t>
    </r>
    <r>
      <rPr>
        <b/>
        <sz val="12"/>
        <color theme="1"/>
        <rFont val="Times New Roman"/>
        <family val="1"/>
        <charset val="204"/>
      </rPr>
      <t>вес стальных конструкций:</t>
    </r>
    <r>
      <rPr>
        <sz val="12"/>
        <color theme="1"/>
        <rFont val="Times New Roman"/>
        <family val="1"/>
        <charset val="204"/>
      </rPr>
      <t xml:space="preserve"> 1,191 т (276 кг + 137,46 кг +142,24 кг + 106,56 кг + 28 кг+ 10,6 кг+9,86 кг+508,95 кг+164,85 кг)/1000=1,385 т                                                              </t>
    </r>
    <r>
      <rPr>
        <b/>
        <sz val="12"/>
        <color theme="1"/>
        <rFont val="Times New Roman"/>
        <family val="1"/>
        <charset val="204"/>
      </rPr>
      <t xml:space="preserve">вес проводов: </t>
    </r>
    <r>
      <rPr>
        <sz val="12"/>
        <color theme="1"/>
        <rFont val="Times New Roman"/>
        <family val="1"/>
        <charset val="204"/>
      </rPr>
      <t>484,12/1000</t>
    </r>
    <r>
      <rPr>
        <b/>
        <sz val="12"/>
        <color theme="1"/>
        <rFont val="Times New Roman"/>
        <family val="1"/>
        <charset val="204"/>
      </rPr>
      <t>=</t>
    </r>
    <r>
      <rPr>
        <sz val="12"/>
        <color theme="1"/>
        <rFont val="Times New Roman"/>
        <family val="1"/>
        <charset val="204"/>
      </rPr>
      <t xml:space="preserve">0,484 т                       </t>
    </r>
    <r>
      <rPr>
        <b/>
        <sz val="12"/>
        <color theme="1"/>
        <rFont val="Times New Roman"/>
        <family val="1"/>
        <charset val="204"/>
      </rPr>
      <t>общий вес:</t>
    </r>
    <r>
      <rPr>
        <sz val="12"/>
        <color theme="1"/>
        <rFont val="Times New Roman"/>
        <family val="1"/>
        <charset val="204"/>
      </rPr>
      <t xml:space="preserve"> 26,4 т+1,385 т+0,484 т=28,269 т</t>
    </r>
  </si>
  <si>
    <r>
      <rPr>
        <b/>
        <sz val="12"/>
        <color theme="1"/>
        <rFont val="Times New Roman"/>
        <family val="1"/>
        <charset val="204"/>
      </rPr>
      <t xml:space="preserve">Вес одной опоры:  </t>
    </r>
    <r>
      <rPr>
        <sz val="12"/>
        <color theme="1"/>
        <rFont val="Times New Roman"/>
        <family val="1"/>
        <charset val="204"/>
      </rPr>
      <t xml:space="preserve">                                              - стойка опоры (ж/б) - 1125 кг;                              - стальные конструкции - 27,6 кг                             </t>
    </r>
    <r>
      <rPr>
        <b/>
        <sz val="12"/>
        <color theme="1"/>
        <rFont val="Times New Roman"/>
        <family val="1"/>
        <charset val="204"/>
      </rPr>
      <t>Общий вес демонтируемых опор:</t>
    </r>
    <r>
      <rPr>
        <sz val="12"/>
        <color theme="1"/>
        <rFont val="Times New Roman"/>
        <family val="1"/>
        <charset val="204"/>
      </rPr>
      <t xml:space="preserve">                   - стойка опоры (ж/б) - 1125 кг. х 6 =6750 кг;                                                                                            - стальные конструкции - 27,6 кг х 6 = 165,6 кг                           </t>
    </r>
  </si>
  <si>
    <r>
      <rPr>
        <b/>
        <sz val="12"/>
        <color theme="1"/>
        <rFont val="Times New Roman"/>
        <family val="1"/>
        <charset val="204"/>
      </rPr>
      <t xml:space="preserve">Вес одной опоры: </t>
    </r>
    <r>
      <rPr>
        <sz val="12"/>
        <color theme="1"/>
        <rFont val="Times New Roman"/>
        <family val="1"/>
        <charset val="204"/>
      </rPr>
      <t xml:space="preserve">                                               - стойка опоры (ж/б) - 1125 кг х 2 шт.;                                                     - стальные конструкции - 45,82 кг                                       </t>
    </r>
    <r>
      <rPr>
        <b/>
        <sz val="12"/>
        <color theme="1"/>
        <rFont val="Times New Roman"/>
        <family val="1"/>
        <charset val="204"/>
      </rPr>
      <t xml:space="preserve">Общий вес демонтируемых опор:  </t>
    </r>
    <r>
      <rPr>
        <sz val="12"/>
        <color theme="1"/>
        <rFont val="Times New Roman"/>
        <family val="1"/>
        <charset val="204"/>
      </rPr>
      <t xml:space="preserve">                 - стойка опоры (ж/б) - 1125 кг. х 2 х 3  = 6750 кг;                                                                                            - стальные конструкции - 45,82 кг х 3 = 137,46 кг  </t>
    </r>
  </si>
  <si>
    <r>
      <t xml:space="preserve">Вес одной подставки: 960 кг. 
Объём подставки: 0,4 м3                                    </t>
    </r>
    <r>
      <rPr>
        <b/>
        <sz val="12"/>
        <color theme="1"/>
        <rFont val="Times New Roman"/>
        <family val="1"/>
        <charset val="204"/>
      </rPr>
      <t>Общий вес:</t>
    </r>
    <r>
      <rPr>
        <sz val="12"/>
        <color theme="1"/>
        <rFont val="Times New Roman"/>
        <family val="1"/>
        <charset val="204"/>
      </rPr>
      <t xml:space="preserve"> 960 кг х 9 = 8640 кг</t>
    </r>
  </si>
  <si>
    <r>
      <t xml:space="preserve">сталь круглая диаметром 12 мм,                           вес 1 м - 0,888 кг                                                   </t>
    </r>
    <r>
      <rPr>
        <b/>
        <sz val="12"/>
        <color theme="1"/>
        <rFont val="Times New Roman"/>
        <family val="1"/>
        <charset val="204"/>
      </rPr>
      <t xml:space="preserve">Общий вес: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     0,888 кг х 72 =63,936 кг                 </t>
    </r>
  </si>
  <si>
    <r>
      <t xml:space="preserve">1,3 кг/м. 
270 метров по трассе                                                          1080 метров СИП-2 (кол-во СИП-2 4х95, идущих по опоре - 4)                                           </t>
    </r>
    <r>
      <rPr>
        <b/>
        <sz val="12"/>
        <color theme="1"/>
        <rFont val="Times New Roman"/>
        <family val="1"/>
        <charset val="204"/>
      </rPr>
      <t>Общий вес: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                    1,3 кг х 1080 м = 1404 кг    </t>
    </r>
  </si>
  <si>
    <r>
      <rPr>
        <b/>
        <sz val="12"/>
        <color theme="1"/>
        <rFont val="Times New Roman"/>
        <family val="1"/>
        <charset val="204"/>
      </rPr>
      <t>вес ж/б конструкций:</t>
    </r>
    <r>
      <rPr>
        <sz val="12"/>
        <color theme="1"/>
        <rFont val="Times New Roman"/>
        <family val="1"/>
        <charset val="204"/>
      </rPr>
      <t xml:space="preserve"> (6750 кг + 6750 кг + 8640 кг)/1000=22,14 т
</t>
    </r>
    <r>
      <rPr>
        <b/>
        <sz val="12"/>
        <color theme="1"/>
        <rFont val="Times New Roman"/>
        <family val="1"/>
        <charset val="204"/>
      </rPr>
      <t>вес стальных конструкций:</t>
    </r>
    <r>
      <rPr>
        <sz val="12"/>
        <color theme="1"/>
        <rFont val="Times New Roman"/>
        <family val="1"/>
        <charset val="204"/>
      </rPr>
      <t xml:space="preserve"> (165,6 кг + 137,46 кг + 63,936 кг)/1000=0,367 т                       </t>
    </r>
    <r>
      <rPr>
        <b/>
        <sz val="12"/>
        <color theme="1"/>
        <rFont val="Times New Roman"/>
        <family val="1"/>
        <charset val="204"/>
      </rPr>
      <t>вес проводов:</t>
    </r>
    <r>
      <rPr>
        <sz val="12"/>
        <color theme="1"/>
        <rFont val="Times New Roman"/>
        <family val="1"/>
        <charset val="204"/>
      </rPr>
      <t xml:space="preserve"> 1404 кг/1000=1,404 т                    </t>
    </r>
    <r>
      <rPr>
        <b/>
        <sz val="12"/>
        <color theme="1"/>
        <rFont val="Times New Roman"/>
        <family val="1"/>
        <charset val="204"/>
      </rPr>
      <t>общий вес:</t>
    </r>
    <r>
      <rPr>
        <sz val="12"/>
        <color theme="1"/>
        <rFont val="Times New Roman"/>
        <family val="1"/>
        <charset val="204"/>
      </rPr>
      <t xml:space="preserve"> 22,14 т+0,367 т+1,404 т=23,911 т</t>
    </r>
  </si>
  <si>
    <r>
      <t xml:space="preserve">вес КРУН-3 - 740 кг                                                              вес БКТП 0,4/20-1000 - 7000 кг
вес ИКВН - 460 кг
Вес Ж.б. блоков: 1200 кг + 2590 кг
</t>
    </r>
    <r>
      <rPr>
        <b/>
        <sz val="12"/>
        <color theme="1"/>
        <rFont val="Times New Roman"/>
        <family val="1"/>
        <charset val="204"/>
      </rPr>
      <t>Общий вес:</t>
    </r>
    <r>
      <rPr>
        <sz val="12"/>
        <color theme="1"/>
        <rFont val="Times New Roman"/>
        <family val="1"/>
        <charset val="204"/>
      </rPr>
      <t xml:space="preserve"> (740 кг+7000 кг+460 кг+1200 кг+2590 кг)/1000=11,99 т</t>
    </r>
  </si>
  <si>
    <t>Марка: ФБС 12-4-3
ФБС размером: 1180*400*280 мм
Вес одного ФБС: 0,3 т;                                                         Общий вес ФБС: 0,3 т х 4=1,2 т
Объём: 0,13 м3</t>
  </si>
  <si>
    <t>Марка: ФБС 9.6.3
ФБС размером: 880*600*280 мм
Вес одного ФБС: 0,37 т                                     Общий вес ФБС: 0,37 т х 7=2,59 т
Объём: 0,148 м3</t>
  </si>
  <si>
    <r>
      <rPr>
        <b/>
        <sz val="12"/>
        <color theme="1"/>
        <rFont val="Times New Roman"/>
        <family val="1"/>
        <charset val="204"/>
      </rPr>
      <t xml:space="preserve">Вес одной опоры: </t>
    </r>
    <r>
      <rPr>
        <sz val="12"/>
        <color theme="1"/>
        <rFont val="Times New Roman"/>
        <family val="1"/>
        <charset val="204"/>
      </rPr>
      <t xml:space="preserve">                                               - стойка опоры (ж/б) - 1125 кг;                              - стальные конструкции - 27,6 кг                       </t>
    </r>
    <r>
      <rPr>
        <b/>
        <sz val="12"/>
        <color theme="1"/>
        <rFont val="Times New Roman"/>
        <family val="1"/>
        <charset val="204"/>
      </rPr>
      <t>Общий вес демонтируемых опор:</t>
    </r>
    <r>
      <rPr>
        <sz val="12"/>
        <color theme="1"/>
        <rFont val="Times New Roman"/>
        <family val="1"/>
        <charset val="204"/>
      </rPr>
      <t xml:space="preserve">                                 - стойка опоры (ж/б) - 1125 кг. х 3 =3375 кг;                                                                                            - стальные конструкции - 27,6 кг х 3 = 82,8 кг           </t>
    </r>
  </si>
  <si>
    <t>Демонтаж железобетонной опоры ВЛЗ-20 кВ с траверсами без приставок, одностоечной с двумя подкосами (УАж20-1), включая демонтаж ж/б плиты П-3И</t>
  </si>
  <si>
    <t>Демонтаж железобетонной опоры ВЛИ-0,4 кВ с траверсами без приставок, одностоечной с одним подкосом (А10-2), включая демонтаж ж/б плиты П-3И</t>
  </si>
  <si>
    <t>Демонтаж железобетонной опоры ВЛЗ-20 кВ СВ-164 (повышенная) с траверсами без приставок, одностоечной с одним подкосом (А10-2), включая демонтаж ж/б плиты П-3И</t>
  </si>
  <si>
    <r>
      <rPr>
        <b/>
        <sz val="12"/>
        <color theme="1"/>
        <rFont val="Times New Roman"/>
        <family val="1"/>
        <charset val="204"/>
      </rPr>
      <t>Вес одной опоры:</t>
    </r>
    <r>
      <rPr>
        <sz val="12"/>
        <color theme="1"/>
        <rFont val="Times New Roman"/>
        <family val="1"/>
        <charset val="204"/>
      </rPr>
      <t xml:space="preserve">                                                - стойка опоры (ж/б) - 1125 кг*2 шт.;                                  - плита П-3И (ж/б) - 110 кг*2 шт.                            - стальные конструкции - 45,82 кг                               </t>
    </r>
    <r>
      <rPr>
        <b/>
        <sz val="12"/>
        <color theme="1"/>
        <rFont val="Times New Roman"/>
        <family val="1"/>
        <charset val="204"/>
      </rPr>
      <t>Общий вес демонтируемых опор:</t>
    </r>
    <r>
      <rPr>
        <sz val="12"/>
        <color theme="1"/>
        <rFont val="Times New Roman"/>
        <family val="1"/>
        <charset val="204"/>
      </rPr>
      <t xml:space="preserve">                                 - стойка опоры (ж/б) - 1125 кг. х 2 х 3 =6750 кг;                                                                              - плита П-3И (ж/б) - 110 кг х 2 х 3=660 кг                                                                                          - стальные конструкции - 45,82 кг х 3 = 137,46 кг           </t>
    </r>
  </si>
  <si>
    <r>
      <t xml:space="preserve"> 0,364 кг/м. 
443 метра по трассе
1330 метров СИП-3                                     </t>
    </r>
    <r>
      <rPr>
        <b/>
        <sz val="12"/>
        <color theme="1"/>
        <rFont val="Times New Roman"/>
        <family val="1"/>
        <charset val="204"/>
      </rPr>
      <t xml:space="preserve">Общий вес: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0,364 кг х 1330 = 484,12 кг</t>
    </r>
  </si>
  <si>
    <r>
      <t xml:space="preserve">сталь угловая 50х50х5 L=3 м, вес 1 м - 3,77 кг                                                                     </t>
    </r>
    <r>
      <rPr>
        <b/>
        <sz val="12"/>
        <color theme="1"/>
        <rFont val="Times New Roman"/>
        <family val="1"/>
        <charset val="204"/>
      </rPr>
      <t>Общий вес:</t>
    </r>
    <r>
      <rPr>
        <sz val="12"/>
        <color theme="1"/>
        <rFont val="Times New Roman"/>
        <family val="1"/>
        <charset val="204"/>
      </rPr>
      <t xml:space="preserve"> 3,77 кг х 3 х 21=237,51 кг</t>
    </r>
  </si>
  <si>
    <r>
      <t xml:space="preserve">полоса стальная 40х5мм, вес 1 м - 1,57 кг                    </t>
    </r>
    <r>
      <rPr>
        <b/>
        <sz val="12"/>
        <color theme="1"/>
        <rFont val="Times New Roman"/>
        <family val="1"/>
        <charset val="204"/>
      </rPr>
      <t>Общий вес:</t>
    </r>
    <r>
      <rPr>
        <sz val="12"/>
        <color theme="1"/>
        <rFont val="Times New Roman"/>
        <family val="1"/>
        <charset val="204"/>
      </rPr>
      <t xml:space="preserve"> 1,57 кг х 49 =76,93 кг</t>
    </r>
  </si>
  <si>
    <r>
      <rPr>
        <b/>
        <sz val="12"/>
        <color theme="1"/>
        <rFont val="Times New Roman"/>
        <family val="1"/>
        <charset val="204"/>
      </rPr>
      <t>Вес одной опоры:</t>
    </r>
    <r>
      <rPr>
        <sz val="12"/>
        <color theme="1"/>
        <rFont val="Times New Roman"/>
        <family val="1"/>
        <charset val="204"/>
      </rPr>
      <t xml:space="preserve">   
- стойка опоры (ж/б) - 3550 кг*1 шт.;                                                        - стойка опоры (ж/б) - 1180 кг*1 шт.;                                  - плита П-3И (ж/б) - 110 кг*2 шт.                            - стальные конструкции - 71,12 кг                         </t>
    </r>
    <r>
      <rPr>
        <b/>
        <sz val="12"/>
        <color theme="1"/>
        <rFont val="Times New Roman"/>
        <family val="1"/>
        <charset val="204"/>
      </rPr>
      <t xml:space="preserve">Общий вес демонтируемых опор: </t>
    </r>
    <r>
      <rPr>
        <sz val="12"/>
        <color theme="1"/>
        <rFont val="Times New Roman"/>
        <family val="1"/>
        <charset val="204"/>
      </rPr>
      <t xml:space="preserve">                                - стойка опоры (ж/б) - 3550 кг+1180 кг =4730 кг;                                                           - плита П-3И (ж/б) - 110 кг х 2 = 220 кг                                                                                      - стальные конструкции - 71,12 кг х 1 = 71,12 кг       </t>
    </r>
  </si>
  <si>
    <r>
      <rPr>
        <b/>
        <sz val="12"/>
        <color theme="1"/>
        <rFont val="Times New Roman"/>
        <family val="1"/>
        <charset val="204"/>
      </rPr>
      <t>вес ж/б конструкций:</t>
    </r>
    <r>
      <rPr>
        <sz val="12"/>
        <color theme="1"/>
        <rFont val="Times New Roman"/>
        <family val="1"/>
        <charset val="204"/>
      </rPr>
      <t xml:space="preserve"> (3375 кг+6750 кг+ 660 кг+4730 кг+220 кг)/1000= 15,735 т 
</t>
    </r>
    <r>
      <rPr>
        <b/>
        <sz val="12"/>
        <color theme="1"/>
        <rFont val="Times New Roman"/>
        <family val="1"/>
        <charset val="204"/>
      </rPr>
      <t>вес стальных конструкций:</t>
    </r>
    <r>
      <rPr>
        <sz val="12"/>
        <color theme="1"/>
        <rFont val="Times New Roman"/>
        <family val="1"/>
        <charset val="204"/>
      </rPr>
      <t xml:space="preserve"> (82,8 кг+ 137,46 кг+71,12 кг+49,728 кг+28 кг+10,6 кг+9,86 кг+237,51 кг+76,93 кг)/1000=0,704т                                                            </t>
    </r>
    <r>
      <rPr>
        <b/>
        <sz val="12"/>
        <color theme="1"/>
        <rFont val="Times New Roman"/>
        <family val="1"/>
        <charset val="204"/>
      </rPr>
      <t xml:space="preserve">вес проводов: </t>
    </r>
    <r>
      <rPr>
        <sz val="12"/>
        <color theme="1"/>
        <rFont val="Times New Roman"/>
        <family val="1"/>
        <charset val="204"/>
      </rPr>
      <t>484,12/1000</t>
    </r>
    <r>
      <rPr>
        <b/>
        <sz val="12"/>
        <color theme="1"/>
        <rFont val="Times New Roman"/>
        <family val="1"/>
        <charset val="204"/>
      </rPr>
      <t>=</t>
    </r>
    <r>
      <rPr>
        <sz val="12"/>
        <color theme="1"/>
        <rFont val="Times New Roman"/>
        <family val="1"/>
        <charset val="204"/>
      </rPr>
      <t xml:space="preserve">0,484 т                    </t>
    </r>
    <r>
      <rPr>
        <b/>
        <sz val="12"/>
        <color theme="1"/>
        <rFont val="Times New Roman"/>
        <family val="1"/>
        <charset val="204"/>
      </rPr>
      <t>общий вес:</t>
    </r>
    <r>
      <rPr>
        <sz val="12"/>
        <color theme="1"/>
        <rFont val="Times New Roman"/>
        <family val="1"/>
        <charset val="204"/>
      </rPr>
      <t xml:space="preserve"> 15,735 т+0,704 т+0,484 т=16,923 т</t>
    </r>
  </si>
  <si>
    <r>
      <t xml:space="preserve">сталь круглая диаметром 12 мм,                           вес 1 м - 0,888 кг                                              </t>
    </r>
    <r>
      <rPr>
        <b/>
        <sz val="12"/>
        <color theme="1"/>
        <rFont val="Times New Roman"/>
        <family val="1"/>
        <charset val="204"/>
      </rPr>
      <t xml:space="preserve">Общий вес: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     0,888 кг х 56 =49,728 кг</t>
    </r>
  </si>
  <si>
    <r>
      <t xml:space="preserve">26 опор
0,364 кг/м                                                        </t>
    </r>
    <r>
      <rPr>
        <b/>
        <sz val="12"/>
        <color theme="1"/>
        <rFont val="Times New Roman"/>
        <family val="1"/>
        <charset val="204"/>
      </rPr>
      <t>Общий вес:</t>
    </r>
    <r>
      <rPr>
        <sz val="12"/>
        <color theme="1"/>
        <rFont val="Times New Roman"/>
        <family val="1"/>
        <charset val="204"/>
      </rPr>
      <t xml:space="preserve"> 0,364 х 4020 = 1463,28 кг</t>
    </r>
  </si>
  <si>
    <r>
      <t xml:space="preserve">сталь круглая диаметром 12 мм,                           вес 1 м - 0,888 кг                                         </t>
    </r>
    <r>
      <rPr>
        <b/>
        <sz val="12"/>
        <color theme="1"/>
        <rFont val="Times New Roman"/>
        <family val="1"/>
        <charset val="204"/>
      </rPr>
      <t>Общий вес:</t>
    </r>
    <r>
      <rPr>
        <sz val="12"/>
        <color theme="1"/>
        <rFont val="Times New Roman"/>
        <family val="1"/>
        <charset val="204"/>
      </rPr>
      <t xml:space="preserve"> 0,888 кг х 226,1=200,78 кг</t>
    </r>
  </si>
  <si>
    <r>
      <rPr>
        <b/>
        <sz val="12"/>
        <color theme="1"/>
        <rFont val="Times New Roman"/>
        <family val="1"/>
        <charset val="204"/>
      </rPr>
      <t xml:space="preserve">вес ж/б конструкций: </t>
    </r>
    <r>
      <rPr>
        <sz val="12"/>
        <color theme="1"/>
        <rFont val="Times New Roman"/>
        <family val="1"/>
        <charset val="204"/>
      </rPr>
      <t xml:space="preserve">(18000+9000+880+21240+1980)/1000= 51,1 т
</t>
    </r>
    <r>
      <rPr>
        <b/>
        <sz val="12"/>
        <color theme="1"/>
        <rFont val="Times New Roman"/>
        <family val="1"/>
        <charset val="204"/>
      </rPr>
      <t>вес стальных конструкций:</t>
    </r>
    <r>
      <rPr>
        <sz val="12"/>
        <color theme="1"/>
        <rFont val="Times New Roman"/>
        <family val="1"/>
        <charset val="204"/>
      </rPr>
      <t xml:space="preserve"> (441,6 кг+183,28 кг+426,72 кг+200,78 кг+59,8 кг+137,28кг+882,18кг+370,52кг)/1000= 2,702 т                                                                             </t>
    </r>
    <r>
      <rPr>
        <b/>
        <sz val="12"/>
        <color theme="1"/>
        <rFont val="Times New Roman"/>
        <family val="1"/>
        <charset val="204"/>
      </rPr>
      <t>вес проводов:</t>
    </r>
    <r>
      <rPr>
        <sz val="12"/>
        <color theme="1"/>
        <rFont val="Times New Roman"/>
        <family val="1"/>
        <charset val="204"/>
      </rPr>
      <t xml:space="preserve"> 1463,28/1000=1,463 т                   </t>
    </r>
    <r>
      <rPr>
        <b/>
        <sz val="12"/>
        <color theme="1"/>
        <rFont val="Times New Roman"/>
        <family val="1"/>
        <charset val="204"/>
      </rPr>
      <t>общий вес:</t>
    </r>
    <r>
      <rPr>
        <sz val="12"/>
        <color theme="1"/>
        <rFont val="Times New Roman"/>
        <family val="1"/>
        <charset val="204"/>
      </rPr>
      <t xml:space="preserve"> 51,1 т +2,702 т +1,463 т =55,265 т</t>
    </r>
  </si>
  <si>
    <r>
      <t xml:space="preserve">сталь круглая диаметром 12 мм,                           вес 1 м - 0,888 кг                                                            </t>
    </r>
    <r>
      <rPr>
        <b/>
        <sz val="12"/>
        <color theme="1"/>
        <rFont val="Times New Roman"/>
        <family val="1"/>
        <charset val="204"/>
      </rPr>
      <t>общий вес:</t>
    </r>
    <r>
      <rPr>
        <sz val="12"/>
        <color theme="1"/>
        <rFont val="Times New Roman"/>
        <family val="1"/>
        <charset val="204"/>
      </rPr>
      <t xml:space="preserve"> 0,888 кг х 226,1 = 200,78 кг</t>
    </r>
  </si>
  <si>
    <t>Демонтаж железобетонной опоры ВЛЗ-20 кВ с траверсами без приставок, одностоечной с одним подкосом, со сборкой опоры (А10-2), включая демонтаж ж/б плиты П-3И</t>
  </si>
  <si>
    <t>Демонтаж железобетонной опоры ВЛЗ-20 кВ с траверсами без приставок, одностоечной с двумя подкосами, со сборкой опоры.(УАж20-1), включая демонтаж ж/б плиты П-3И</t>
  </si>
  <si>
    <r>
      <t xml:space="preserve">сталь круглая диаметром 12 мм,                           вес 1 м - 0,888 кг                                          </t>
    </r>
    <r>
      <rPr>
        <b/>
        <sz val="12"/>
        <color theme="1"/>
        <rFont val="Times New Roman"/>
        <family val="1"/>
        <charset val="204"/>
      </rPr>
      <t>общий вес:</t>
    </r>
    <r>
      <rPr>
        <sz val="12"/>
        <color theme="1"/>
        <rFont val="Times New Roman"/>
        <family val="1"/>
        <charset val="204"/>
      </rPr>
      <t xml:space="preserve"> 0,888 кг х 290 =257,52 кг</t>
    </r>
  </si>
  <si>
    <r>
      <t xml:space="preserve">сталь угловая 50х50х5 L=3 м, вес 1 м - 3,77 кг                                                          </t>
    </r>
    <r>
      <rPr>
        <b/>
        <sz val="12"/>
        <color theme="1"/>
        <rFont val="Times New Roman"/>
        <family val="1"/>
        <charset val="204"/>
      </rPr>
      <t>общий вес:</t>
    </r>
    <r>
      <rPr>
        <sz val="12"/>
        <color theme="1"/>
        <rFont val="Times New Roman"/>
        <family val="1"/>
        <charset val="204"/>
      </rPr>
      <t xml:space="preserve"> 3,77 кг х 3 х 87=983,97 кг</t>
    </r>
  </si>
  <si>
    <r>
      <t xml:space="preserve">полоса стальная 40х5мм, вес 1 м - 1,57 кг               </t>
    </r>
    <r>
      <rPr>
        <b/>
        <sz val="12"/>
        <color theme="1"/>
        <rFont val="Times New Roman"/>
        <family val="1"/>
        <charset val="204"/>
      </rPr>
      <t>общий вес:</t>
    </r>
    <r>
      <rPr>
        <sz val="12"/>
        <color theme="1"/>
        <rFont val="Times New Roman"/>
        <family val="1"/>
        <charset val="204"/>
      </rPr>
      <t xml:space="preserve"> 1,57 кг х 264 =414,48 кг</t>
    </r>
  </si>
  <si>
    <t>Демонтаж железобетонной опоры ВЛИ-0,4 кВ  с траверсами без приставок, одностоечной с двумя подкосами (УАж20-1), включая демонтаж ж/б плиты П-3И</t>
  </si>
  <si>
    <r>
      <rPr>
        <b/>
        <sz val="12"/>
        <color theme="1"/>
        <rFont val="Times New Roman"/>
        <family val="1"/>
        <charset val="204"/>
      </rPr>
      <t>Вес одной опоры:</t>
    </r>
    <r>
      <rPr>
        <sz val="12"/>
        <color theme="1"/>
        <rFont val="Times New Roman"/>
        <family val="1"/>
        <charset val="204"/>
      </rPr>
      <t xml:space="preserve">                                               
 - стойка опоры (ж/б) - 1125 кг;                              
- стальные конструкции - 27,6 кг                                                           </t>
    </r>
    <r>
      <rPr>
        <b/>
        <sz val="12"/>
        <color theme="1"/>
        <rFont val="Times New Roman"/>
        <family val="1"/>
        <charset val="204"/>
      </rPr>
      <t xml:space="preserve">Общий вес демонтируемых опор:    </t>
    </r>
    <r>
      <rPr>
        <sz val="12"/>
        <color theme="1"/>
        <rFont val="Times New Roman"/>
        <family val="1"/>
        <charset val="204"/>
      </rPr>
      <t xml:space="preserve">                                                        - стойка опоры (ж/б) - 1125 кг. х 4 = 4500 кг;                                                                                                                                                         - стальные конструкции - 27,6 кг х 4 = 110,4 кг </t>
    </r>
  </si>
  <si>
    <r>
      <rPr>
        <b/>
        <sz val="12"/>
        <color theme="1"/>
        <rFont val="Times New Roman"/>
        <family val="1"/>
        <charset val="204"/>
      </rPr>
      <t xml:space="preserve">Вес одной опоры:   </t>
    </r>
    <r>
      <rPr>
        <sz val="12"/>
        <color theme="1"/>
        <rFont val="Times New Roman"/>
        <family val="1"/>
        <charset val="204"/>
      </rPr>
      <t xml:space="preserve">                                           
- стойка опоры (ж/б) - 1125 кг*2 шт.;
- плита П-3И (ж/б) - 110 кг*2 шт.
- стальные конструкции - 45,82 кг                                                     </t>
    </r>
    <r>
      <rPr>
        <b/>
        <sz val="12"/>
        <color theme="1"/>
        <rFont val="Times New Roman"/>
        <family val="1"/>
        <charset val="204"/>
      </rPr>
      <t xml:space="preserve">Общий вес демонтируемых опор: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- стойка опоры (ж/б) - 1125 кг. х 2 х 4 = 9000 кг;                                                                   - плита П-3И (ж/б) - 110 кг х 2 х 4=880 кг                                                                                       - стальные конструкции - 45,82 кг х 4 = 183,28 кг </t>
    </r>
  </si>
  <si>
    <r>
      <rPr>
        <b/>
        <sz val="12"/>
        <color theme="1"/>
        <rFont val="Times New Roman"/>
        <family val="1"/>
        <charset val="204"/>
      </rPr>
      <t xml:space="preserve">Вес одной опоры:   </t>
    </r>
    <r>
      <rPr>
        <sz val="12"/>
        <color theme="1"/>
        <rFont val="Times New Roman"/>
        <family val="1"/>
        <charset val="204"/>
      </rPr>
      <t xml:space="preserve">                                             
- стойка опоры (ж/б) - 1180 кг*3 шт.;                                  
- плита П-3И (ж/б) - 110 кг*3 шт.                            
- стальные конструкции - 71,12 кг                                                      </t>
    </r>
    <r>
      <rPr>
        <b/>
        <sz val="12"/>
        <color theme="1"/>
        <rFont val="Times New Roman"/>
        <family val="1"/>
        <charset val="204"/>
      </rPr>
      <t xml:space="preserve">Общий вес демонтируемых опор:   </t>
    </r>
    <r>
      <rPr>
        <sz val="12"/>
        <color theme="1"/>
        <rFont val="Times New Roman"/>
        <family val="1"/>
        <charset val="204"/>
      </rPr>
      <t xml:space="preserve">                                                       - стойка опоры (ж/б) - 1180 кг. х 3 х 1 = 3540 кг;                                                                   - плита П-3И (ж/б) - 110 кг х 3 х 1=330 кг                                                                                       - стальные конструкции - 71,12 кг х 1 = 71,12 кг </t>
    </r>
  </si>
  <si>
    <r>
      <t xml:space="preserve">сталь круглая диаметром 12 мм,                                             вес 1 м - 0,888 кг                                                                         </t>
    </r>
    <r>
      <rPr>
        <b/>
        <sz val="12"/>
        <color theme="1"/>
        <rFont val="Times New Roman"/>
        <family val="1"/>
        <charset val="204"/>
      </rPr>
      <t xml:space="preserve">общий вес: </t>
    </r>
    <r>
      <rPr>
        <sz val="12"/>
        <color theme="1"/>
        <rFont val="Times New Roman"/>
        <family val="1"/>
        <charset val="204"/>
      </rPr>
      <t>0,888 кг х 72 =63,936 кг</t>
    </r>
  </si>
  <si>
    <r>
      <t xml:space="preserve">1,3 кг/м. 
280 метров по трассе                                                                                                                        560 метров СИП-2 (кол-во СИП-2 4х95, идущих по опоре - 2)                                                                                                 </t>
    </r>
    <r>
      <rPr>
        <b/>
        <sz val="12"/>
        <color theme="1"/>
        <rFont val="Times New Roman"/>
        <family val="1"/>
        <charset val="204"/>
      </rPr>
      <t>общий вес:</t>
    </r>
    <r>
      <rPr>
        <sz val="12"/>
        <color theme="1"/>
        <rFont val="Times New Roman"/>
        <family val="1"/>
        <charset val="204"/>
      </rPr>
      <t xml:space="preserve"> 1,3 кг х 560 =728 кг</t>
    </r>
  </si>
  <si>
    <r>
      <t xml:space="preserve">Вес одного шкафа: 90кг                                                               </t>
    </r>
    <r>
      <rPr>
        <b/>
        <sz val="12"/>
        <color theme="1"/>
        <rFont val="Times New Roman"/>
        <family val="1"/>
        <charset val="204"/>
      </rPr>
      <t xml:space="preserve">общий вес: </t>
    </r>
    <r>
      <rPr>
        <sz val="12"/>
        <color theme="1"/>
        <rFont val="Times New Roman"/>
        <family val="1"/>
        <charset val="204"/>
      </rPr>
      <t>90 кг х 2 = 180 кг</t>
    </r>
  </si>
  <si>
    <r>
      <t xml:space="preserve">Количиство столбов: 5 (9,6 кг шт.)
Сетка: 3 шт. размером 2500*1700 (2,35 кг. 1 секции.)
Калитка (ворота): 1шт. (12,3 кг)
</t>
    </r>
    <r>
      <rPr>
        <b/>
        <sz val="12"/>
        <color theme="1"/>
        <rFont val="Times New Roman"/>
        <family val="1"/>
        <charset val="204"/>
      </rPr>
      <t>Общий вес:</t>
    </r>
    <r>
      <rPr>
        <sz val="12"/>
        <color theme="1"/>
        <rFont val="Times New Roman"/>
        <family val="1"/>
        <charset val="204"/>
      </rPr>
      <t xml:space="preserve"> 0,067 т</t>
    </r>
  </si>
  <si>
    <r>
      <rPr>
        <b/>
        <sz val="12"/>
        <color theme="1"/>
        <rFont val="Times New Roman"/>
        <family val="1"/>
        <charset val="204"/>
      </rPr>
      <t>вес ж/б конструкций:</t>
    </r>
    <r>
      <rPr>
        <sz val="12"/>
        <color theme="1"/>
        <rFont val="Times New Roman"/>
        <family val="1"/>
        <charset val="204"/>
      </rPr>
      <t xml:space="preserve"> (4500 кг+9000 кг+880 кг+3540 кг+330 кг)/1000= 18,25 т
</t>
    </r>
    <r>
      <rPr>
        <b/>
        <sz val="12"/>
        <color theme="1"/>
        <rFont val="Times New Roman"/>
        <family val="1"/>
        <charset val="204"/>
      </rPr>
      <t>вес стальных конструкций:</t>
    </r>
    <r>
      <rPr>
        <sz val="12"/>
        <color theme="1"/>
        <rFont val="Times New Roman"/>
        <family val="1"/>
        <charset val="204"/>
      </rPr>
      <t xml:space="preserve"> (110,4 кг+183,28 кг+71,12 кг+63,936 кг+67 кг)/1000 = 0,496 т                                                  </t>
    </r>
    <r>
      <rPr>
        <b/>
        <sz val="12"/>
        <color theme="1"/>
        <rFont val="Times New Roman"/>
        <family val="1"/>
        <charset val="204"/>
      </rPr>
      <t>вес проводов:</t>
    </r>
    <r>
      <rPr>
        <sz val="12"/>
        <color theme="1"/>
        <rFont val="Times New Roman"/>
        <family val="1"/>
        <charset val="204"/>
      </rPr>
      <t xml:space="preserve"> 728/1000=0,728 т
</t>
    </r>
    <r>
      <rPr>
        <b/>
        <sz val="12"/>
        <color theme="1"/>
        <rFont val="Times New Roman"/>
        <family val="1"/>
        <charset val="204"/>
      </rPr>
      <t>шкаф:</t>
    </r>
    <r>
      <rPr>
        <sz val="12"/>
        <color theme="1"/>
        <rFont val="Times New Roman"/>
        <family val="1"/>
        <charset val="204"/>
      </rPr>
      <t xml:space="preserve"> 180 кг/1000=0,18 т                                                                               </t>
    </r>
    <r>
      <rPr>
        <b/>
        <sz val="12"/>
        <color theme="1"/>
        <rFont val="Times New Roman"/>
        <family val="1"/>
        <charset val="204"/>
      </rPr>
      <t xml:space="preserve">общий вес: </t>
    </r>
    <r>
      <rPr>
        <sz val="12"/>
        <color theme="1"/>
        <rFont val="Times New Roman"/>
        <family val="1"/>
        <charset val="204"/>
      </rPr>
      <t>18,25 т+0,496 т+0,728 т+0,18 т=19,654 т</t>
    </r>
  </si>
  <si>
    <r>
      <rPr>
        <b/>
        <sz val="12"/>
        <color theme="1"/>
        <rFont val="Times New Roman"/>
        <family val="1"/>
        <charset val="204"/>
      </rPr>
      <t xml:space="preserve">Вес одной опоры:    </t>
    </r>
    <r>
      <rPr>
        <sz val="12"/>
        <color theme="1"/>
        <rFont val="Times New Roman"/>
        <family val="1"/>
        <charset val="204"/>
      </rPr>
      <t xml:space="preserve">                                            - стойка опоры (ж/б) - 1125 кг*2 шт.;                                  - плита П-3И (ж/б) - 110 кг*2 шт.                            - стальные конструкции - 45,82 кг                      </t>
    </r>
    <r>
      <rPr>
        <b/>
        <sz val="12"/>
        <color theme="1"/>
        <rFont val="Times New Roman"/>
        <family val="1"/>
        <charset val="204"/>
      </rPr>
      <t xml:space="preserve">Общий вес демонтируемых опор: </t>
    </r>
    <r>
      <rPr>
        <sz val="12"/>
        <color theme="1"/>
        <rFont val="Times New Roman"/>
        <family val="1"/>
        <charset val="204"/>
      </rPr>
      <t xml:space="preserve">                          - стойка опоры (ж/б) - 1125 кг х 2  х 2 = 4500 кг;                                                                         - плита П-3И (ж/б) - 110 кг х 2 х 2 =440 кг;                                                                                 - стальные конструкции - 45,82 кг х 2 = 91,64 кг                                                                                       </t>
    </r>
    <r>
      <rPr>
        <b/>
        <sz val="12"/>
        <color theme="1"/>
        <rFont val="Times New Roman"/>
        <family val="1"/>
        <charset val="204"/>
      </rPr>
      <t>Работы выполняются вблизи объектов, находящихся под высоким напряжением, в т.ч. в охранной зоне действующей воздушной линии электропередач: 1 опора</t>
    </r>
  </si>
  <si>
    <t>Все работы выполняются вблизи объектов, находящихся под высоким напряжением, в т.ч. в охранной зоне действующей воздушной линии электропередач, кроме поз. 1 (в кол-ве 3 шт.), поз. 2 (в кол-ве 1 шт.)</t>
  </si>
  <si>
    <r>
      <rPr>
        <b/>
        <sz val="12"/>
        <color theme="1"/>
        <rFont val="Times New Roman"/>
        <family val="1"/>
        <charset val="204"/>
      </rPr>
      <t xml:space="preserve">Все одного комплекта:  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- траверсы стальные - (14кг);                           - ОПН-П/3ЭУ-20/24.0/10/400 УХЛ1 - (5,3 кг)                                                                                    - сталь круглая диаметром 10 мм (8м), вес 1 м - 0,616 кг                                                                   </t>
    </r>
    <r>
      <rPr>
        <b/>
        <sz val="12"/>
        <color theme="1"/>
        <rFont val="Times New Roman"/>
        <family val="1"/>
        <charset val="204"/>
      </rPr>
      <t xml:space="preserve">Общий вес: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- траверсы стальные - 14 кг х 2 = 28 кг;                                                                                                - ОПН-П/3ЭУ-20/24.0/10/400 УХЛ1 - 5,3 кг х 2 =10,6 кг;                                                                   - сталь круглая - 0,616 кг х 8 х 2 =9,86 кг </t>
    </r>
    <r>
      <rPr>
        <b/>
        <sz val="12"/>
        <color theme="1"/>
        <rFont val="Times New Roman"/>
        <family val="1"/>
        <charset val="204"/>
      </rPr>
      <t>Работы выполняются вблизи объектов, находящихся под высоким напряжением, в т.ч. в охранной зоне действующей воздушной линии электропередач: 1 компл.</t>
    </r>
  </si>
  <si>
    <r>
      <t xml:space="preserve">сталь угловая 50х50х5 L=3 м, вес 1 м - 3,77 кг                                                                        </t>
    </r>
    <r>
      <rPr>
        <b/>
        <sz val="12"/>
        <color theme="1"/>
        <rFont val="Times New Roman"/>
        <family val="1"/>
        <charset val="204"/>
      </rPr>
      <t xml:space="preserve">Общий вес: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- сталь угловая - 3,77 кг х 3 х 21=237,51 кг </t>
    </r>
    <r>
      <rPr>
        <b/>
        <sz val="12"/>
        <color theme="1"/>
        <rFont val="Times New Roman"/>
        <family val="1"/>
        <charset val="204"/>
      </rPr>
      <t>Работы выполняются вблизи объектов, находящихся под высоким напряжением, в т.ч. в охранной зоне действующей воздушной линии электропередач: 3 шт.</t>
    </r>
  </si>
  <si>
    <r>
      <t xml:space="preserve">полоса стальная 40х5мм, вес 1 м - 1,57 кг         </t>
    </r>
    <r>
      <rPr>
        <b/>
        <sz val="12"/>
        <color theme="1"/>
        <rFont val="Times New Roman"/>
        <family val="1"/>
        <charset val="204"/>
      </rPr>
      <t>Общий вес: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- полоса стальная - 1,57 кг х 49=76,93 кг     </t>
    </r>
    <r>
      <rPr>
        <b/>
        <sz val="12"/>
        <color theme="1"/>
        <rFont val="Times New Roman"/>
        <family val="1"/>
        <charset val="204"/>
      </rPr>
      <t>Работы выполняются вблизи объектов, находящихся под высоким напряжением, в т.ч. в охранной зоне действующей воздушной линии электропередач: 7 м</t>
    </r>
  </si>
  <si>
    <r>
      <t xml:space="preserve">(Д*Ш*Г) 7м*0,3м*0,5м  (для одной опоры)                                                            </t>
    </r>
    <r>
      <rPr>
        <b/>
        <sz val="12"/>
        <color theme="1"/>
        <rFont val="Times New Roman"/>
        <family val="1"/>
        <charset val="204"/>
      </rPr>
      <t>Работы выполняются вблизи объектов, находящихся под высоким напряжением, в т.ч. в охранной зоне действующей воздушной линии электропередач: 1,05 м3</t>
    </r>
  </si>
  <si>
    <t>Работы выполняются вблизи объектов, находящихся под высоким напряжением, в т.ч. в охранной зоне действующей воздушной линии электропередач: 1,05 м3</t>
  </si>
  <si>
    <t>1 траншея 7 КЛ
1 КЛ-0,4 кВ 40 метров + 6 последующие
Песок: 4 м3
Коэффициент уплотнения: до 0,92</t>
  </si>
  <si>
    <r>
      <t xml:space="preserve">(Д*Ш*Г) 7м*0,3м*0,5м  (для одной опоры)
</t>
    </r>
    <r>
      <rPr>
        <b/>
        <sz val="12"/>
        <color theme="1"/>
        <rFont val="Times New Roman"/>
        <family val="1"/>
        <charset val="204"/>
      </rPr>
      <t>Работы выполняются вблизи объектов, находящихся под высоким напряжением, в т.ч. в охранной зоне действующей воздушной линии электропередач: 4.2 м3</t>
    </r>
  </si>
  <si>
    <t>Работы выполняются вблизи объектов, находящихся под высоким напряжением, в т.ч. в охранной зоне действующей воздушной линии электропередач: 4.2 м3</t>
  </si>
  <si>
    <r>
      <t xml:space="preserve">сталь угловая 50х50х5 L=3 м, вес 1 м - 3,77 кг                                                                    </t>
    </r>
    <r>
      <rPr>
        <b/>
        <sz val="12"/>
        <color theme="1"/>
        <rFont val="Times New Roman"/>
        <family val="1"/>
        <charset val="204"/>
      </rPr>
      <t xml:space="preserve">Общий вес: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- сталь угловая - 3,77 кг х 3 х 45=508,95 кг
</t>
    </r>
    <r>
      <rPr>
        <b/>
        <sz val="12"/>
        <color theme="1"/>
        <rFont val="Times New Roman"/>
        <family val="1"/>
        <charset val="204"/>
      </rPr>
      <t>Работы выполняются вблизи объектов, находящихся под высоким напряжением, в т.ч. в охранной зоне действующей воздушной линии электропередач: 12 шт.</t>
    </r>
  </si>
  <si>
    <r>
      <t xml:space="preserve">полоса стальная 40х5мм, вес 1 м - 1,57 кг                    </t>
    </r>
    <r>
      <rPr>
        <b/>
        <sz val="12"/>
        <color theme="1"/>
        <rFont val="Times New Roman"/>
        <family val="1"/>
        <charset val="204"/>
      </rPr>
      <t xml:space="preserve">Общий вес: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- полоса стальная - 1,57 кг х 105=164,85 кг 
</t>
    </r>
    <r>
      <rPr>
        <b/>
        <sz val="12"/>
        <color theme="1"/>
        <rFont val="Times New Roman"/>
        <family val="1"/>
        <charset val="204"/>
      </rPr>
      <t>Работы выполняются вблизи объектов, находящихся под высоким напряжением, в т.ч. в охранной зоне действующей воздушной линии электропередач: 28 м</t>
    </r>
  </si>
  <si>
    <r>
      <rPr>
        <b/>
        <sz val="12"/>
        <color theme="1"/>
        <rFont val="Times New Roman"/>
        <family val="1"/>
        <charset val="204"/>
      </rPr>
      <t xml:space="preserve">Все одного комплекта:  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- траверсы стальные - (14кг);                          
- ОПН-П/3ЭУ-20/24.0/10/400 УХЛ1 - (5,3 кг)                                                                                    - сталь круглая диаметром 10 мм (8м), вес 1 м - 0,616 кг                                                                   </t>
    </r>
    <r>
      <rPr>
        <b/>
        <sz val="12"/>
        <color theme="1"/>
        <rFont val="Times New Roman"/>
        <family val="1"/>
        <charset val="204"/>
      </rPr>
      <t xml:space="preserve">Общий вес: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- траверсы стальные - 14 кг х 2 = 28 кг;                                                                                                - ОПН-П/3ЭУ-20/24.0/10/400 УХЛ1 - 5,3 кг х 2 =10,6 кг;                                                                   - сталь круглая - 0,616 кг х 8 х 2 =9,86 кг
</t>
    </r>
    <r>
      <rPr>
        <b/>
        <sz val="12"/>
        <color theme="1"/>
        <rFont val="Times New Roman"/>
        <family val="1"/>
        <charset val="204"/>
      </rPr>
      <t>Работы выполняются вблизи объектов, находящихся под высоким напряжением, в т.ч. в охранной зоне действующей воздушной линии электропередач: 1 компл.</t>
    </r>
  </si>
  <si>
    <r>
      <rPr>
        <b/>
        <sz val="12"/>
        <color theme="1"/>
        <rFont val="Times New Roman"/>
        <family val="1"/>
        <charset val="204"/>
      </rPr>
      <t xml:space="preserve">Вес одной опоры:   </t>
    </r>
    <r>
      <rPr>
        <sz val="12"/>
        <color theme="1"/>
        <rFont val="Times New Roman"/>
        <family val="1"/>
        <charset val="204"/>
      </rPr>
      <t xml:space="preserve">                                             - стойка опоры (ж/б) - 1125 кг;                              - стальные конструкции - 27,6 кг                                                    </t>
    </r>
    <r>
      <rPr>
        <b/>
        <sz val="12"/>
        <color theme="1"/>
        <rFont val="Times New Roman"/>
        <family val="1"/>
        <charset val="204"/>
      </rPr>
      <t xml:space="preserve">Общий вес демонтируемых опор:    </t>
    </r>
    <r>
      <rPr>
        <sz val="12"/>
        <color theme="1"/>
        <rFont val="Times New Roman"/>
        <family val="1"/>
        <charset val="204"/>
      </rPr>
      <t xml:space="preserve">                            - стойка опоры (ж/б) - 1125 кг. х 10=11 250 кг;                                                                                            - стальные конструкции - 27,6 кг х 10 = 276 кг
</t>
    </r>
    <r>
      <rPr>
        <b/>
        <sz val="12"/>
        <color theme="1"/>
        <rFont val="Times New Roman"/>
        <family val="1"/>
        <charset val="204"/>
      </rPr>
      <t>Работы выполняются вблизи объектов, находящихся под высоким напряжением, в т.ч. в охранной зоне действующей воздушной линии электропередач: 3 опоры</t>
    </r>
  </si>
  <si>
    <r>
      <rPr>
        <b/>
        <sz val="12"/>
        <color theme="1"/>
        <rFont val="Times New Roman"/>
        <family val="1"/>
        <charset val="204"/>
      </rPr>
      <t xml:space="preserve">Вес одной опоры:  </t>
    </r>
    <r>
      <rPr>
        <sz val="12"/>
        <color theme="1"/>
        <rFont val="Times New Roman"/>
        <family val="1"/>
        <charset val="204"/>
      </rPr>
      <t xml:space="preserve">                                              - стойка опоры (ж/б) - 1125 кг*2 шт.;                                  - плита П-3И (ж/б) - 110 кг*2 шт.                            - стальные конструкции - 45,82 кг                               </t>
    </r>
    <r>
      <rPr>
        <b/>
        <sz val="12"/>
        <color theme="1"/>
        <rFont val="Times New Roman"/>
        <family val="1"/>
        <charset val="204"/>
      </rPr>
      <t xml:space="preserve">Общий вес демонтируемых опор:    </t>
    </r>
    <r>
      <rPr>
        <sz val="12"/>
        <color theme="1"/>
        <rFont val="Times New Roman"/>
        <family val="1"/>
        <charset val="204"/>
      </rPr>
      <t xml:space="preserve">                            - стойка опоры (ж/б) - 1125 кг. х 2 х 3=6750 кг;                                                                              - плита П-3И (ж/б) - 110 кг х 2 х 3 =660 кг;                                                                          - стальные конструкции - 45,82 кг х 3 = 137,46 кг
</t>
    </r>
    <r>
      <rPr>
        <b/>
        <sz val="12"/>
        <color theme="1"/>
        <rFont val="Times New Roman"/>
        <family val="1"/>
        <charset val="204"/>
      </rPr>
      <t>Работы выполняются вблизи объектов, находящихся под высоким напряжением, в т.ч. в охранной зоне действующей воздушной линии электропередач: 1 опора</t>
    </r>
  </si>
  <si>
    <r>
      <t xml:space="preserve">На одну опору:                                                            -стойка опоры СВ 110-5 - 1 шт.,                                  - траверсы стальные (ТМ63) - 22,3 кг;                             - хомут Х51 - 1 шт.;                                                            - штыревой изолятор высоковольтный ШФ-20-Г - 3 шт.;                                                                        - колпачок К9 - 3 шт.;                                                  - спиральная вязка типа СВ 120 - 3 шт.;                        - зажим плашечный CD35 - 1 шт.
</t>
    </r>
    <r>
      <rPr>
        <b/>
        <sz val="12"/>
        <color theme="1"/>
        <rFont val="Times New Roman"/>
        <family val="1"/>
        <charset val="204"/>
      </rPr>
      <t xml:space="preserve">Работы выполняются вблизи объектов, находящихся под высоким напряжением, в т.ч. в охранной зоне действующей воздушной линии электропередач: 3 опоры                              </t>
    </r>
  </si>
  <si>
    <r>
      <t xml:space="preserve">На одну опору:                                                            -стойка опоры СВ 110-5 - 2 шт.,                                   - плита П-3И - 2 шт.;                                                    - траверсы стальные (ТМ6) - 23 кг;                             - накладка ОГ2 - 1,9 кг*2 шт.;                                                            - накладка ОГ5 - 1,1 кг*1 шт.;                           - хомум Х42 - 1,2 кг *1 шт.;                                      - болт Б5 - 0,6 кг *1 шт.;                                                 - кронштейн У4 - 6,5 кг*1 шт.;                                - стяжка Г1 5,7 кг* 2 шт.;                                                                                   - штыревой изолятор высоковольтный ШФ-20-Г - 3 шт.;                                                                    - колпачок КБ - 1 шт.;                                                                          - зажим плашечный - 2 шт.  
</t>
    </r>
    <r>
      <rPr>
        <b/>
        <sz val="12"/>
        <color theme="1"/>
        <rFont val="Times New Roman"/>
        <family val="1"/>
        <charset val="204"/>
      </rPr>
      <t>Работы выполняются вблизи объектов, находящихся под высоким напряжением, в т.ч. в охранной зоне действующей воздушной линии электропередач: 3 опоры</t>
    </r>
    <r>
      <rPr>
        <sz val="12"/>
        <color theme="1"/>
        <rFont val="Times New Roman"/>
        <family val="1"/>
        <charset val="204"/>
      </rPr>
      <t xml:space="preserve">                                  </t>
    </r>
  </si>
  <si>
    <r>
      <t xml:space="preserve">На одну опору:                                                            -стойка опоры СВ 110-5 - 3 шт.,                                   - плита П-3И - 3 шт.;                                                    - траверсы стальные (ТМ56) - 33 кг;                       - траверсы стальные (ТМ55) - 3,9 кг;                      - стяжка Г1 5,7 кг* 3 шт.;                                               - болт М20х260 - 0,71 кг *2 шт.;                                                                                                                                                                        - штыревой изолятор высоковольтный ШФ-20-Г - 3 шт.;                                                                      - колпачок К9 - 3 шт.;                                                    - спиральная вязка СВ 120 - 6 шт.;                            - анкерный зажим - 6 шт.;                                                                    - зажим плашечный CD35 - 3 шт. 
</t>
    </r>
    <r>
      <rPr>
        <b/>
        <sz val="12"/>
        <color theme="1"/>
        <rFont val="Times New Roman"/>
        <family val="1"/>
        <charset val="204"/>
      </rPr>
      <t>Работы выполняются вблизи объектов, находящихся под высоким напряжением, в т.ч. в охранной зоне действующей воздушной линии электропередач: 2 опоры</t>
    </r>
    <r>
      <rPr>
        <sz val="12"/>
        <color theme="1"/>
        <rFont val="Times New Roman"/>
        <family val="1"/>
        <charset val="204"/>
      </rPr>
      <t xml:space="preserve">                                   </t>
    </r>
  </si>
  <si>
    <r>
      <t xml:space="preserve">Тип: PDR 10
</t>
    </r>
    <r>
      <rPr>
        <b/>
        <sz val="12"/>
        <color theme="1"/>
        <rFont val="Times New Roman"/>
        <family val="1"/>
        <charset val="204"/>
      </rPr>
      <t>Работы выполняются вблизи объектов, находящихся под высоким напряжением, в т.ч. в охранной зоне действующей воздушной линии электропередач: 8 шт.</t>
    </r>
    <r>
      <rPr>
        <sz val="12"/>
        <color theme="1"/>
        <rFont val="Times New Roman"/>
        <family val="1"/>
        <charset val="204"/>
      </rPr>
      <t xml:space="preserve">      </t>
    </r>
  </si>
  <si>
    <r>
      <t xml:space="preserve">сталь угловая 50х50х5 L=3 м, вес 1 м - 3,77 кг                                                                        </t>
    </r>
    <r>
      <rPr>
        <b/>
        <sz val="12"/>
        <color theme="1"/>
        <rFont val="Times New Roman"/>
        <family val="1"/>
        <charset val="204"/>
      </rPr>
      <t>общий вес:</t>
    </r>
    <r>
      <rPr>
        <sz val="12"/>
        <color theme="1"/>
        <rFont val="Times New Roman"/>
        <family val="1"/>
        <charset val="204"/>
      </rPr>
      <t xml:space="preserve"> 3,77 кг х 3 х 78=882,18 кг
</t>
    </r>
    <r>
      <rPr>
        <b/>
        <sz val="12"/>
        <color theme="1"/>
        <rFont val="Times New Roman"/>
        <family val="1"/>
        <charset val="204"/>
      </rPr>
      <t>Работы выполняются вблизи объектов, находящихся под высоким напряжением, в т.ч. в охранной зоне действующей воздушной линии электропередач: 24 шт.</t>
    </r>
  </si>
  <si>
    <r>
      <t xml:space="preserve">сталь круглая диаметром 10 мм,                           вес 1 м - 0,616 кг                                                     </t>
    </r>
    <r>
      <rPr>
        <b/>
        <sz val="12"/>
        <color theme="1"/>
        <rFont val="Times New Roman"/>
        <family val="1"/>
        <charset val="204"/>
      </rPr>
      <t>общий вес:</t>
    </r>
    <r>
      <rPr>
        <sz val="12"/>
        <color theme="1"/>
        <rFont val="Times New Roman"/>
        <family val="1"/>
        <charset val="204"/>
      </rPr>
      <t xml:space="preserve"> 0,616 кг х 226,1=139,28 кг
</t>
    </r>
    <r>
      <rPr>
        <b/>
        <sz val="12"/>
        <color theme="1"/>
        <rFont val="Times New Roman"/>
        <family val="1"/>
        <charset val="204"/>
      </rPr>
      <t>Работы выполняются вблизи объектов, находящихся под высоким напряжением, в т.ч. в охранной зоне действующей воздушной линии электропередач: 69,57 м</t>
    </r>
  </si>
  <si>
    <r>
      <t xml:space="preserve">полоса стальная 40х5мм, вес 1 м - 1,57 кг                       </t>
    </r>
    <r>
      <rPr>
        <b/>
        <sz val="12"/>
        <color theme="1"/>
        <rFont val="Times New Roman"/>
        <family val="1"/>
        <charset val="204"/>
      </rPr>
      <t xml:space="preserve">общий вес: </t>
    </r>
    <r>
      <rPr>
        <sz val="12"/>
        <color theme="1"/>
        <rFont val="Times New Roman"/>
        <family val="1"/>
        <charset val="204"/>
      </rPr>
      <t xml:space="preserve">1,57 кг х 236=370,52 кг
</t>
    </r>
    <r>
      <rPr>
        <b/>
        <sz val="12"/>
        <color theme="1"/>
        <rFont val="Times New Roman"/>
        <family val="1"/>
        <charset val="204"/>
      </rPr>
      <t>Работы выполняются вблизи объектов, находящихся под высоким напряжением, в т.ч. в охранной зоне действующей воздушной линии электропередач: 56 м</t>
    </r>
  </si>
  <si>
    <r>
      <t xml:space="preserve">(Д*Ш*Г) 7м*0,3м*0,5м  (для одной опоры)
</t>
    </r>
    <r>
      <rPr>
        <b/>
        <sz val="12"/>
        <color theme="1"/>
        <rFont val="Times New Roman"/>
        <family val="1"/>
        <charset val="204"/>
      </rPr>
      <t>Работы выполняются вблизи объектов, находящихся под высоким напряжением, в т.ч. в охранной зоне действующей воздушной линии электропередач: 8,4 м3</t>
    </r>
  </si>
  <si>
    <t>Работы выполняются вблизи объектов, находящихся под высоким напряжением, в т.ч. в охранной зоне действующей воздушной линии электропередач: 8,4 м3</t>
  </si>
  <si>
    <r>
      <rPr>
        <b/>
        <sz val="12"/>
        <color theme="1"/>
        <rFont val="Times New Roman"/>
        <family val="1"/>
        <charset val="204"/>
      </rPr>
      <t xml:space="preserve">Вес одной опоры:   </t>
    </r>
    <r>
      <rPr>
        <sz val="12"/>
        <color theme="1"/>
        <rFont val="Times New Roman"/>
        <family val="1"/>
        <charset val="204"/>
      </rPr>
      <t xml:space="preserve">                                             - стойка опоры (ж/б) - 1125 кг;                              - стальные конструкции - 27,6 кг                </t>
    </r>
    <r>
      <rPr>
        <b/>
        <sz val="12"/>
        <color theme="1"/>
        <rFont val="Times New Roman"/>
        <family val="1"/>
        <charset val="204"/>
      </rPr>
      <t>Общий вес демонтируемых опор:</t>
    </r>
    <r>
      <rPr>
        <sz val="12"/>
        <color theme="1"/>
        <rFont val="Times New Roman"/>
        <family val="1"/>
        <charset val="204"/>
      </rPr>
      <t xml:space="preserve">                                 - стойка опоры (ж/б) - 1125 кг. х 16 =18000 кг;                                                                                            - стальные конструкции - 27,6 кг х 16 = 441,6 кг 
</t>
    </r>
    <r>
      <rPr>
        <b/>
        <sz val="12"/>
        <color theme="1"/>
        <rFont val="Times New Roman"/>
        <family val="1"/>
        <charset val="204"/>
      </rPr>
      <t xml:space="preserve">Работы выполняются вблизи объектов, находящихся под высоким напряжением, в т.ч. в охранной зоне действующей воздушной линии электропередач: 3 опоры      </t>
    </r>
    <r>
      <rPr>
        <sz val="12"/>
        <color theme="1"/>
        <rFont val="Times New Roman"/>
        <family val="1"/>
        <charset val="204"/>
      </rPr>
      <t xml:space="preserve">             </t>
    </r>
  </si>
  <si>
    <r>
      <rPr>
        <b/>
        <sz val="12"/>
        <color theme="1"/>
        <rFont val="Times New Roman"/>
        <family val="1"/>
        <charset val="204"/>
      </rPr>
      <t xml:space="preserve">Вес одной опоры:   </t>
    </r>
    <r>
      <rPr>
        <sz val="12"/>
        <color theme="1"/>
        <rFont val="Times New Roman"/>
        <family val="1"/>
        <charset val="204"/>
      </rPr>
      <t xml:space="preserve">                                             - стойка опоры (ж/б) - 1125 кг*2 шт.;                                  - плита П-3И (ж/б) - 110 кг*2 шт.                            - стальные конструкции - 45,82 кг          </t>
    </r>
    <r>
      <rPr>
        <b/>
        <sz val="12"/>
        <color theme="1"/>
        <rFont val="Times New Roman"/>
        <family val="1"/>
        <charset val="204"/>
      </rPr>
      <t xml:space="preserve">Общий вес демонтируемых опор:  </t>
    </r>
    <r>
      <rPr>
        <sz val="12"/>
        <color theme="1"/>
        <rFont val="Times New Roman"/>
        <family val="1"/>
        <charset val="204"/>
      </rPr>
      <t xml:space="preserve">                               - стойка опоры (ж/б) - 1125 кг. х 2 х 4 = 9000 кг;                                                                   - плита П-3И (ж/б) - 110 кг х 2 х 4=880 кг                                                                                       - стальные конструкции - 45,82 кг х 4 = 183,28 кг  
На одну опору:                                                            -стойка опоры СВ 110-5 - 2 шт.,                                   - плита П-3И - 2 шт.;                                                    - траверсы стальные (ТМ6) - 23 кг;                             - накладка ОГ2 - 1,9 кг*2 шт.;                                                            - накладка ОГ5 - 1,1 кг*1 шт.;                           - хомум Х42 - 1,2 кг *1 шт.;                                      - болт Б5 - 0,6 кг *1 шт.;                                                 - кронштейн У4 - 6,5 кг*1 шт.;                                - стяжка Г1 5,7 кг* 2 шт.;                                                                                   - штыревой изолятор высоковольтный ШФ-20-Г - 3 шт.;                                                                    - колпачок КБ - 1 шт.;                                                                          - зажим плашечный - 2 шт.  
</t>
    </r>
    <r>
      <rPr>
        <b/>
        <sz val="12"/>
        <color theme="1"/>
        <rFont val="Times New Roman"/>
        <family val="1"/>
        <charset val="204"/>
      </rPr>
      <t xml:space="preserve">Работы выполняются вблизи объектов, находящихся под высоким напряжением, в т.ч. в охранной зоне действующей воздушной линии электропередач: 3 опоры </t>
    </r>
    <r>
      <rPr>
        <sz val="12"/>
        <color theme="1"/>
        <rFont val="Times New Roman"/>
        <family val="1"/>
        <charset val="204"/>
      </rPr>
      <t xml:space="preserve">                     </t>
    </r>
  </si>
  <si>
    <r>
      <rPr>
        <b/>
        <sz val="12"/>
        <color theme="1"/>
        <rFont val="Times New Roman"/>
        <family val="1"/>
        <charset val="204"/>
      </rPr>
      <t>Вес одной опоры:</t>
    </r>
    <r>
      <rPr>
        <sz val="12"/>
        <color theme="1"/>
        <rFont val="Times New Roman"/>
        <family val="1"/>
        <charset val="204"/>
      </rPr>
      <t xml:space="preserve">                                                - стойка опоры (ж/б) - 1180 кг*3 шт.;                                  - плита П-3И (ж/б) - 110 кг*3 шт.                             - стальные конструкции - 71,12 кг                          </t>
    </r>
    <r>
      <rPr>
        <b/>
        <sz val="12"/>
        <color theme="1"/>
        <rFont val="Times New Roman"/>
        <family val="1"/>
        <charset val="204"/>
      </rPr>
      <t xml:space="preserve">Общий вес демонтируемых опор:   </t>
    </r>
    <r>
      <rPr>
        <sz val="12"/>
        <color theme="1"/>
        <rFont val="Times New Roman"/>
        <family val="1"/>
        <charset val="204"/>
      </rPr>
      <t xml:space="preserve">                              - стойка опоры (ж/б) - 1180 кг. х 3 х 6 = 21240 кг;                                                                   - плита П-3И (ж/б) - 110 кг х 3 х 6=1980 кг                                                                                       - стальные конструкции - 71,12 кг х 6 = 426,72 кг  
</t>
    </r>
    <r>
      <rPr>
        <b/>
        <sz val="12"/>
        <color theme="1"/>
        <rFont val="Times New Roman"/>
        <family val="1"/>
        <charset val="204"/>
      </rPr>
      <t xml:space="preserve">Работы выполняются вблизи объектов, находящихся под высоким напряжением, в т.ч. в охранной зоне действующей воздушной линии электропередач: 2 опоры   </t>
    </r>
    <r>
      <rPr>
        <sz val="12"/>
        <color theme="1"/>
        <rFont val="Times New Roman"/>
        <family val="1"/>
        <charset val="204"/>
      </rPr>
      <t xml:space="preserve">                </t>
    </r>
  </si>
  <si>
    <r>
      <t xml:space="preserve">сталь круглая диаметром 10 мм,                           вес 1 м - 0,616 кг                                           </t>
    </r>
    <r>
      <rPr>
        <b/>
        <sz val="12"/>
        <color theme="1"/>
        <rFont val="Times New Roman"/>
        <family val="1"/>
        <charset val="204"/>
      </rPr>
      <t>Общий вес:</t>
    </r>
    <r>
      <rPr>
        <sz val="12"/>
        <color theme="1"/>
        <rFont val="Times New Roman"/>
        <family val="1"/>
        <charset val="204"/>
      </rPr>
      <t xml:space="preserve"> 0,616 кг х 226,1=137,28 кг
</t>
    </r>
    <r>
      <rPr>
        <b/>
        <sz val="12"/>
        <color theme="1"/>
        <rFont val="Times New Roman"/>
        <family val="1"/>
        <charset val="204"/>
      </rPr>
      <t>Работы выполняются вблизи объектов, находящихся под высоким напряжением, в т.ч. в охранной зоне действующей воздушной линии электропередач: 69,57 м</t>
    </r>
  </si>
  <si>
    <r>
      <t xml:space="preserve">Тип: PDR 10
вес: 2,3 кг
</t>
    </r>
    <r>
      <rPr>
        <b/>
        <sz val="12"/>
        <color theme="1"/>
        <rFont val="Times New Roman"/>
        <family val="1"/>
        <charset val="204"/>
      </rPr>
      <t>Общий вес:</t>
    </r>
    <r>
      <rPr>
        <sz val="12"/>
        <color theme="1"/>
        <rFont val="Times New Roman"/>
        <family val="1"/>
        <charset val="204"/>
      </rPr>
      <t xml:space="preserve"> 2,3 кг х 26=59,8 кг
</t>
    </r>
    <r>
      <rPr>
        <b/>
        <sz val="12"/>
        <color theme="1"/>
        <rFont val="Times New Roman"/>
        <family val="1"/>
        <charset val="204"/>
      </rPr>
      <t>Работы выполняются вблизи объектов, находящихся под высоким напряжением, в т.ч. в охранной зоне действующей воздушной линии электропередач: 8 шт.</t>
    </r>
  </si>
  <si>
    <r>
      <t xml:space="preserve">сталь угловая 50х50х5 L=3 м, вес 1 м - 3,77 кг                                                              </t>
    </r>
    <r>
      <rPr>
        <b/>
        <sz val="12"/>
        <color theme="1"/>
        <rFont val="Times New Roman"/>
        <family val="1"/>
        <charset val="204"/>
      </rPr>
      <t>Общий вес:</t>
    </r>
    <r>
      <rPr>
        <sz val="12"/>
        <color theme="1"/>
        <rFont val="Times New Roman"/>
        <family val="1"/>
        <charset val="204"/>
      </rPr>
      <t xml:space="preserve"> 3,77 кг х 3 х78 =882,18 кг
</t>
    </r>
    <r>
      <rPr>
        <b/>
        <sz val="12"/>
        <color theme="1"/>
        <rFont val="Times New Roman"/>
        <family val="1"/>
        <charset val="204"/>
      </rPr>
      <t>Работы выполняются вблизи объектов, находящихся под высоким напряжением, в т.ч. в охранной зоне действующей воздушной линии электропередач: 24 шт.</t>
    </r>
  </si>
  <si>
    <r>
      <t xml:space="preserve">полоса стальная 40х5мм, вес 1 м - 1,57 кг                    </t>
    </r>
    <r>
      <rPr>
        <b/>
        <sz val="12"/>
        <color theme="1"/>
        <rFont val="Times New Roman"/>
        <family val="1"/>
        <charset val="204"/>
      </rPr>
      <t>Общий вес:</t>
    </r>
    <r>
      <rPr>
        <sz val="12"/>
        <color theme="1"/>
        <rFont val="Times New Roman"/>
        <family val="1"/>
        <charset val="204"/>
      </rPr>
      <t xml:space="preserve"> 1,57 кг х 236 =370,52 кг
</t>
    </r>
    <r>
      <rPr>
        <b/>
        <sz val="12"/>
        <color theme="1"/>
        <rFont val="Times New Roman"/>
        <family val="1"/>
        <charset val="204"/>
      </rPr>
      <t>Работы выполняются вблизи объектов, находящихся под высоким напряжением, в т.ч. в охранной зоне действующей воздушной линии электропередач: 56 м</t>
    </r>
  </si>
  <si>
    <r>
      <t xml:space="preserve">(Д*Ш*Г) 7м*0,3м*0,5м  (для одной опоры)
</t>
    </r>
    <r>
      <rPr>
        <b/>
        <sz val="12"/>
        <color theme="1"/>
        <rFont val="Times New Roman"/>
        <family val="1"/>
        <charset val="204"/>
      </rPr>
      <t>Работы выполняются вблизи объектов, находящихся под высоким напряжением, в т.ч. в охранной зоне действующей воздушной линии электропередач: 8,4 м</t>
    </r>
  </si>
  <si>
    <t>Работы выполняются вблизи объектов, находящихся под высоким напряжением, в т.ч. в охранной зоне действующей воздушной линии электропередач: 8,4 м</t>
  </si>
  <si>
    <r>
      <t xml:space="preserve">8 плит ж.б. 6000*2000*180 мм
</t>
    </r>
    <r>
      <rPr>
        <b/>
        <sz val="12"/>
        <color theme="1"/>
        <rFont val="Times New Roman"/>
        <family val="1"/>
        <charset val="204"/>
      </rPr>
      <t xml:space="preserve">Вес одной плиты: </t>
    </r>
    <r>
      <rPr>
        <sz val="12"/>
        <color theme="1"/>
        <rFont val="Times New Roman"/>
        <family val="1"/>
        <charset val="204"/>
      </rPr>
      <t>5,4 т.</t>
    </r>
    <r>
      <rPr>
        <b/>
        <sz val="12"/>
        <color theme="1"/>
        <rFont val="Times New Roman"/>
        <family val="1"/>
        <charset val="204"/>
      </rPr>
      <t xml:space="preserve">; объем одной плиты: </t>
    </r>
    <r>
      <rPr>
        <sz val="12"/>
        <color theme="1"/>
        <rFont val="Times New Roman"/>
        <family val="1"/>
        <charset val="204"/>
      </rPr>
      <t>2,16 м3;</t>
    </r>
    <r>
      <rPr>
        <b/>
        <sz val="12"/>
        <color theme="1"/>
        <rFont val="Times New Roman"/>
        <family val="1"/>
        <charset val="204"/>
      </rPr>
      <t xml:space="preserve"> общий вес плит: </t>
    </r>
    <r>
      <rPr>
        <sz val="12"/>
        <color theme="1"/>
        <rFont val="Times New Roman"/>
        <family val="1"/>
        <charset val="204"/>
      </rPr>
      <t>43,2 т</t>
    </r>
  </si>
  <si>
    <r>
      <t xml:space="preserve">Плита размером 3000*1500*160 мм
</t>
    </r>
    <r>
      <rPr>
        <b/>
        <sz val="12"/>
        <color theme="1"/>
        <rFont val="Times New Roman"/>
        <family val="1"/>
        <charset val="204"/>
      </rPr>
      <t xml:space="preserve">Вес одной плиты: </t>
    </r>
    <r>
      <rPr>
        <sz val="12"/>
        <color theme="1"/>
        <rFont val="Times New Roman"/>
        <family val="1"/>
        <charset val="204"/>
      </rPr>
      <t>2,2 т</t>
    </r>
    <r>
      <rPr>
        <b/>
        <sz val="12"/>
        <color theme="1"/>
        <rFont val="Times New Roman"/>
        <family val="1"/>
        <charset val="204"/>
      </rPr>
      <t xml:space="preserve">; объем одной плиты: </t>
    </r>
    <r>
      <rPr>
        <sz val="12"/>
        <color theme="1"/>
        <rFont val="Times New Roman"/>
        <family val="1"/>
        <charset val="204"/>
      </rPr>
      <t xml:space="preserve">0,72 м3; </t>
    </r>
    <r>
      <rPr>
        <b/>
        <sz val="12"/>
        <color theme="1"/>
        <rFont val="Times New Roman"/>
        <family val="1"/>
        <charset val="204"/>
      </rPr>
      <t>общий вес плит</t>
    </r>
    <r>
      <rPr>
        <sz val="12"/>
        <color theme="1"/>
        <rFont val="Times New Roman"/>
        <family val="1"/>
        <charset val="204"/>
      </rPr>
      <t>: 4,4 т</t>
    </r>
  </si>
  <si>
    <r>
      <t xml:space="preserve">8 плит ж.б. 6000*2000*180 мм
</t>
    </r>
    <r>
      <rPr>
        <b/>
        <sz val="12"/>
        <color theme="1"/>
        <rFont val="Times New Roman"/>
        <family val="1"/>
        <charset val="204"/>
      </rPr>
      <t xml:space="preserve">Вес одной плиты: </t>
    </r>
    <r>
      <rPr>
        <sz val="12"/>
        <color theme="1"/>
        <rFont val="Times New Roman"/>
        <family val="1"/>
        <charset val="204"/>
      </rPr>
      <t>5,4 т.;</t>
    </r>
    <r>
      <rPr>
        <b/>
        <sz val="12"/>
        <color theme="1"/>
        <rFont val="Times New Roman"/>
        <family val="1"/>
        <charset val="204"/>
      </rPr>
      <t xml:space="preserve"> объем одной плиты: </t>
    </r>
    <r>
      <rPr>
        <sz val="12"/>
        <color theme="1"/>
        <rFont val="Times New Roman"/>
        <family val="1"/>
        <charset val="204"/>
      </rPr>
      <t xml:space="preserve">2,16 м3; </t>
    </r>
    <r>
      <rPr>
        <b/>
        <sz val="12"/>
        <color theme="1"/>
        <rFont val="Times New Roman"/>
        <family val="1"/>
        <charset val="204"/>
      </rPr>
      <t>вес всех плит:</t>
    </r>
    <r>
      <rPr>
        <sz val="12"/>
        <color theme="1"/>
        <rFont val="Times New Roman"/>
        <family val="1"/>
        <charset val="204"/>
      </rPr>
      <t xml:space="preserve"> 43,2 т</t>
    </r>
  </si>
  <si>
    <t>Демонтаж железобетонной опоры ВЛИ-0,4 кВ с траверсами без приставок, одностоечной с одним подкосом (А10-2)</t>
  </si>
  <si>
    <r>
      <t xml:space="preserve">8 плит ж.б. 6000*2000*180 мм
</t>
    </r>
    <r>
      <rPr>
        <b/>
        <sz val="12"/>
        <color theme="1"/>
        <rFont val="Times New Roman"/>
        <family val="1"/>
        <charset val="204"/>
      </rPr>
      <t xml:space="preserve">Вес одной плиты: </t>
    </r>
    <r>
      <rPr>
        <sz val="12"/>
        <color theme="1"/>
        <rFont val="Times New Roman"/>
        <family val="1"/>
        <charset val="204"/>
      </rPr>
      <t>5,4 т.;</t>
    </r>
    <r>
      <rPr>
        <b/>
        <sz val="12"/>
        <color theme="1"/>
        <rFont val="Times New Roman"/>
        <family val="1"/>
        <charset val="204"/>
      </rPr>
      <t xml:space="preserve"> объем одной плиты: </t>
    </r>
    <r>
      <rPr>
        <sz val="12"/>
        <color theme="1"/>
        <rFont val="Times New Roman"/>
        <family val="1"/>
        <charset val="204"/>
      </rPr>
      <t>2,16 м3;</t>
    </r>
    <r>
      <rPr>
        <b/>
        <sz val="12"/>
        <color theme="1"/>
        <rFont val="Times New Roman"/>
        <family val="1"/>
        <charset val="204"/>
      </rPr>
      <t xml:space="preserve"> общий вес:</t>
    </r>
    <r>
      <rPr>
        <sz val="12"/>
        <color theme="1"/>
        <rFont val="Times New Roman"/>
        <family val="1"/>
        <charset val="204"/>
      </rPr>
      <t xml:space="preserve"> 43,2 т</t>
    </r>
  </si>
  <si>
    <r>
      <t xml:space="preserve">8 плит ж.б. 6000*2000*180 мм
</t>
    </r>
    <r>
      <rPr>
        <b/>
        <sz val="12"/>
        <color theme="1"/>
        <rFont val="Times New Roman"/>
        <family val="1"/>
        <charset val="204"/>
      </rPr>
      <t xml:space="preserve">Вес одной плиты: </t>
    </r>
    <r>
      <rPr>
        <sz val="12"/>
        <color theme="1"/>
        <rFont val="Times New Roman"/>
        <family val="1"/>
        <charset val="204"/>
      </rPr>
      <t>5,4 т.</t>
    </r>
    <r>
      <rPr>
        <b/>
        <sz val="12"/>
        <color theme="1"/>
        <rFont val="Times New Roman"/>
        <family val="1"/>
        <charset val="204"/>
      </rPr>
      <t xml:space="preserve">; объем одной плиты: </t>
    </r>
    <r>
      <rPr>
        <sz val="12"/>
        <color theme="1"/>
        <rFont val="Times New Roman"/>
        <family val="1"/>
        <charset val="204"/>
      </rPr>
      <t xml:space="preserve">2,16 м3; </t>
    </r>
    <r>
      <rPr>
        <b/>
        <sz val="12"/>
        <color theme="1"/>
        <rFont val="Times New Roman"/>
        <family val="1"/>
        <charset val="204"/>
      </rPr>
      <t>общий вес:</t>
    </r>
    <r>
      <rPr>
        <sz val="12"/>
        <color theme="1"/>
        <rFont val="Times New Roman"/>
        <family val="1"/>
        <charset val="204"/>
      </rPr>
      <t xml:space="preserve"> 43,2 т</t>
    </r>
  </si>
  <si>
    <r>
      <t xml:space="preserve">8 плит ж.б. 6000*2000*180 мм
</t>
    </r>
    <r>
      <rPr>
        <b/>
        <sz val="12"/>
        <color theme="1"/>
        <rFont val="Times New Roman"/>
        <family val="1"/>
        <charset val="204"/>
      </rPr>
      <t xml:space="preserve">Вес одной плиты: </t>
    </r>
    <r>
      <rPr>
        <sz val="12"/>
        <color theme="1"/>
        <rFont val="Times New Roman"/>
        <family val="1"/>
        <charset val="204"/>
      </rPr>
      <t>5,4 т.</t>
    </r>
    <r>
      <rPr>
        <b/>
        <sz val="12"/>
        <color theme="1"/>
        <rFont val="Times New Roman"/>
        <family val="1"/>
        <charset val="204"/>
      </rPr>
      <t xml:space="preserve">; объем одной плиты: </t>
    </r>
    <r>
      <rPr>
        <sz val="12"/>
        <color theme="1"/>
        <rFont val="Times New Roman"/>
        <family val="1"/>
        <charset val="204"/>
      </rPr>
      <t>2,16 м3</t>
    </r>
    <r>
      <rPr>
        <b/>
        <sz val="12"/>
        <color theme="1"/>
        <rFont val="Times New Roman"/>
        <family val="1"/>
        <charset val="204"/>
      </rPr>
      <t xml:space="preserve">; общий вес: </t>
    </r>
    <r>
      <rPr>
        <sz val="12"/>
        <color theme="1"/>
        <rFont val="Times New Roman"/>
        <family val="1"/>
        <charset val="204"/>
      </rPr>
      <t>43,2 т</t>
    </r>
  </si>
  <si>
    <t>Ведомость объемов работ по демонтажу ВЛ-20кВ от КТП-7 до КТП-8</t>
  </si>
  <si>
    <t>Ведомость объемов работ по переключению ВЛ-20 кВ</t>
  </si>
  <si>
    <t>Приложение № 9 к Техническому заданию</t>
  </si>
  <si>
    <t>Приложение № 4 к Техническому заданию</t>
  </si>
  <si>
    <t>Приложение № 5 к Техническому заданию</t>
  </si>
  <si>
    <t xml:space="preserve">Приложение № 6 к Техническому заданию </t>
  </si>
  <si>
    <t>Приложение № 7 к Техническому заданию</t>
  </si>
  <si>
    <t>Приложение № 8 к Техническому заданию</t>
  </si>
  <si>
    <t>Приложение № 3 к Техническому заданию</t>
  </si>
  <si>
    <t>Приложение № 2 к Техническому заданию</t>
  </si>
  <si>
    <t>Приложение № 1 к Техническому заданию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</si>
</sst>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_-* #,##0.000\ _₽_-;\-* #,##0.000\ _₽_-;_-* &quot;-&quot;??\ _₽_-;_-@_-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i/>
      <sz val="12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b/>
      <i/>
      <sz val="12"/>
      <color rgb="FF1F497D"/>
      <name val="Times New Roman"/>
      <family val="1"/>
      <charset val="204"/>
    </font>
    <font>
      <i/>
      <sz val="12"/>
      <color rgb="FF1F497D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rgb="FFFF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43" fontId="8" fillId="0" borderId="0" applyFont="0" applyFill="0" applyBorder="0" applyAlignment="0" applyProtection="0"/>
  </cellStyleXfs>
  <cellXfs count="6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14" fontId="1" fillId="0" borderId="0" xfId="0" applyNumberFormat="1" applyFont="1"/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horizontal="justify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0" xfId="0" applyFont="1" applyFill="1"/>
    <xf numFmtId="0" fontId="0" fillId="2" borderId="0" xfId="0" applyFill="1"/>
    <xf numFmtId="0" fontId="1" fillId="2" borderId="1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wrapText="1"/>
    </xf>
    <xf numFmtId="0" fontId="0" fillId="2" borderId="0" xfId="0" applyFill="1" applyAlignment="1">
      <alignment wrapText="1"/>
    </xf>
    <xf numFmtId="0" fontId="1" fillId="2" borderId="1" xfId="0" applyFont="1" applyFill="1" applyBorder="1" applyAlignment="1">
      <alignment wrapText="1"/>
    </xf>
    <xf numFmtId="0" fontId="2" fillId="0" borderId="0" xfId="0" applyFont="1" applyAlignment="1">
      <alignment horizontal="center" vertical="center"/>
    </xf>
    <xf numFmtId="49" fontId="1" fillId="2" borderId="1" xfId="0" applyNumberFormat="1" applyFont="1" applyFill="1" applyBorder="1" applyAlignment="1">
      <alignment vertical="center" wrapText="1"/>
    </xf>
    <xf numFmtId="14" fontId="1" fillId="2" borderId="0" xfId="0" applyNumberFormat="1" applyFont="1" applyFill="1"/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5" fillId="2" borderId="0" xfId="0" applyFont="1" applyFill="1" applyAlignment="1">
      <alignment vertical="center"/>
    </xf>
    <xf numFmtId="0" fontId="6" fillId="2" borderId="0" xfId="0" applyFont="1" applyFill="1" applyAlignment="1">
      <alignment horizontal="justify"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vertical="center" wrapText="1"/>
    </xf>
    <xf numFmtId="0" fontId="1" fillId="2" borderId="0" xfId="0" applyFont="1" applyFill="1" applyBorder="1" applyAlignment="1">
      <alignment horizontal="left" vertical="center" wrapText="1"/>
    </xf>
    <xf numFmtId="0" fontId="7" fillId="2" borderId="0" xfId="0" applyFont="1" applyFill="1"/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horizontal="left" vertical="center" wrapText="1"/>
    </xf>
    <xf numFmtId="43" fontId="1" fillId="0" borderId="0" xfId="1" applyFont="1"/>
    <xf numFmtId="164" fontId="1" fillId="0" borderId="0" xfId="0" applyNumberFormat="1" applyFont="1"/>
    <xf numFmtId="43" fontId="1" fillId="0" borderId="0" xfId="0" applyNumberFormat="1" applyFont="1"/>
    <xf numFmtId="0" fontId="2" fillId="2" borderId="0" xfId="0" applyFont="1" applyFill="1" applyAlignment="1">
      <alignment horizontal="center" vertical="center"/>
    </xf>
    <xf numFmtId="0" fontId="1" fillId="3" borderId="0" xfId="0" applyFont="1" applyFill="1"/>
    <xf numFmtId="0" fontId="0" fillId="3" borderId="0" xfId="0" applyFill="1"/>
    <xf numFmtId="0" fontId="1" fillId="4" borderId="0" xfId="0" applyFont="1" applyFill="1"/>
    <xf numFmtId="0" fontId="0" fillId="4" borderId="0" xfId="0" applyFill="1"/>
    <xf numFmtId="0" fontId="1" fillId="4" borderId="0" xfId="0" applyFont="1" applyFill="1" applyAlignment="1">
      <alignment vertical="center"/>
    </xf>
    <xf numFmtId="0" fontId="0" fillId="4" borderId="0" xfId="0" applyFill="1" applyAlignment="1">
      <alignment vertical="center"/>
    </xf>
    <xf numFmtId="0" fontId="1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left" vertical="center"/>
    </xf>
    <xf numFmtId="0" fontId="1" fillId="2" borderId="0" xfId="0" applyFont="1" applyFill="1" applyBorder="1" applyAlignment="1">
      <alignment horizontal="center" vertical="center" wrapText="1"/>
    </xf>
    <xf numFmtId="49" fontId="9" fillId="2" borderId="1" xfId="0" applyNumberFormat="1" applyFont="1" applyFill="1" applyBorder="1" applyAlignment="1">
      <alignment vertical="center" wrapText="1"/>
    </xf>
    <xf numFmtId="0" fontId="10" fillId="0" borderId="0" xfId="0" applyFont="1"/>
    <xf numFmtId="0" fontId="7" fillId="2" borderId="1" xfId="0" applyFont="1" applyFill="1" applyBorder="1" applyAlignment="1">
      <alignment horizontal="left" vertical="center" wrapText="1"/>
    </xf>
    <xf numFmtId="0" fontId="2" fillId="2" borderId="0" xfId="0" applyFont="1" applyFill="1" applyAlignment="1">
      <alignment horizontal="center" vertical="center"/>
    </xf>
    <xf numFmtId="0" fontId="1" fillId="0" borderId="0" xfId="0" applyFont="1" applyAlignment="1">
      <alignment horizontal="right"/>
    </xf>
    <xf numFmtId="14" fontId="1" fillId="2" borderId="0" xfId="0" applyNumberFormat="1" applyFont="1" applyFill="1" applyAlignment="1">
      <alignment horizontal="right"/>
    </xf>
    <xf numFmtId="0" fontId="2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4" fillId="2" borderId="0" xfId="0" applyFont="1" applyFill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3" fillId="2" borderId="3" xfId="0" applyFont="1" applyFill="1" applyBorder="1" applyAlignment="1">
      <alignment horizontal="left" vertical="center" wrapText="1"/>
    </xf>
    <xf numFmtId="0" fontId="1" fillId="2" borderId="4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left" vertical="center" wrapText="1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40"/>
  <sheetViews>
    <sheetView view="pageBreakPreview" zoomScale="70" zoomScaleNormal="100" zoomScaleSheetLayoutView="70" workbookViewId="0">
      <selection activeCell="L9" sqref="L9"/>
    </sheetView>
  </sheetViews>
  <sheetFormatPr defaultRowHeight="15.75" x14ac:dyDescent="0.25"/>
  <cols>
    <col min="1" max="1" width="4.85546875" style="1" customWidth="1"/>
    <col min="2" max="2" width="58.5703125" style="1" customWidth="1"/>
    <col min="3" max="3" width="14.140625" style="1" bestFit="1" customWidth="1"/>
    <col min="4" max="4" width="15.140625" style="1" customWidth="1"/>
    <col min="5" max="5" width="44.28515625" style="1" customWidth="1"/>
    <col min="6" max="6" width="9.140625" style="1" customWidth="1"/>
    <col min="7" max="7" width="18.140625" style="1" customWidth="1"/>
    <col min="8" max="8" width="6.28515625" style="1" customWidth="1"/>
    <col min="9" max="9" width="7.85546875" style="1" customWidth="1"/>
    <col min="10" max="10" width="14.85546875" style="1" bestFit="1" customWidth="1"/>
    <col min="11" max="11" width="9.140625" style="1"/>
    <col min="12" max="12" width="16.140625" style="1" customWidth="1"/>
    <col min="13" max="25" width="9.140625" style="1"/>
  </cols>
  <sheetData>
    <row r="1" spans="1:25" x14ac:dyDescent="0.25">
      <c r="E1" s="52" t="s">
        <v>228</v>
      </c>
    </row>
    <row r="2" spans="1:25" x14ac:dyDescent="0.25">
      <c r="E2" s="52"/>
    </row>
    <row r="3" spans="1:25" x14ac:dyDescent="0.25">
      <c r="A3" s="13"/>
      <c r="B3" s="13"/>
      <c r="C3" s="13"/>
      <c r="D3" s="13"/>
      <c r="E3" s="21"/>
    </row>
    <row r="4" spans="1:25" ht="18.75" x14ac:dyDescent="0.25">
      <c r="A4" s="54" t="s">
        <v>49</v>
      </c>
      <c r="B4" s="54"/>
      <c r="C4" s="54"/>
      <c r="D4" s="54"/>
      <c r="E4" s="54"/>
    </row>
    <row r="5" spans="1:25" ht="18.75" x14ac:dyDescent="0.25">
      <c r="A5" s="37"/>
      <c r="B5" s="37"/>
      <c r="C5" s="37"/>
      <c r="D5" s="37"/>
      <c r="E5" s="37"/>
    </row>
    <row r="6" spans="1:25" x14ac:dyDescent="0.25">
      <c r="A6" s="13"/>
      <c r="B6" s="13"/>
      <c r="C6" s="13"/>
      <c r="D6" s="13"/>
      <c r="E6" s="13"/>
    </row>
    <row r="7" spans="1:25" s="3" customFormat="1" ht="32.25" customHeight="1" x14ac:dyDescent="0.25">
      <c r="A7" s="15" t="s">
        <v>0</v>
      </c>
      <c r="B7" s="15" t="s">
        <v>1</v>
      </c>
      <c r="C7" s="15" t="s">
        <v>2</v>
      </c>
      <c r="D7" s="15" t="s">
        <v>3</v>
      </c>
      <c r="E7" s="15" t="s">
        <v>4</v>
      </c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5" s="3" customFormat="1" x14ac:dyDescent="0.25">
      <c r="A8" s="55" t="s">
        <v>5</v>
      </c>
      <c r="B8" s="55"/>
      <c r="C8" s="55"/>
      <c r="D8" s="55"/>
      <c r="E8" s="55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s="3" customFormat="1" ht="47.25" x14ac:dyDescent="0.25">
      <c r="A9" s="10">
        <v>1</v>
      </c>
      <c r="B9" s="12" t="s">
        <v>93</v>
      </c>
      <c r="C9" s="10" t="s">
        <v>17</v>
      </c>
      <c r="D9" s="10">
        <v>720</v>
      </c>
      <c r="E9" s="44" t="s">
        <v>95</v>
      </c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s="3" customFormat="1" x14ac:dyDescent="0.25">
      <c r="A10" s="10">
        <v>2</v>
      </c>
      <c r="B10" s="12" t="s">
        <v>97</v>
      </c>
      <c r="C10" s="10" t="s">
        <v>98</v>
      </c>
      <c r="D10" s="10">
        <v>380</v>
      </c>
      <c r="E10" s="44" t="s">
        <v>95</v>
      </c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ht="31.5" x14ac:dyDescent="0.25">
      <c r="A11" s="10">
        <v>2</v>
      </c>
      <c r="B11" s="11" t="s">
        <v>131</v>
      </c>
      <c r="C11" s="10" t="s">
        <v>8</v>
      </c>
      <c r="D11" s="10">
        <v>24</v>
      </c>
      <c r="E11" s="12" t="s">
        <v>69</v>
      </c>
    </row>
    <row r="12" spans="1:25" x14ac:dyDescent="0.25">
      <c r="A12" s="10">
        <v>3</v>
      </c>
      <c r="B12" s="11" t="s">
        <v>132</v>
      </c>
      <c r="C12" s="10" t="s">
        <v>8</v>
      </c>
      <c r="D12" s="10">
        <v>24</v>
      </c>
      <c r="E12" s="12" t="s">
        <v>72</v>
      </c>
    </row>
    <row r="13" spans="1:25" ht="47.25" x14ac:dyDescent="0.25">
      <c r="A13" s="10">
        <v>4</v>
      </c>
      <c r="B13" s="11" t="s">
        <v>73</v>
      </c>
      <c r="C13" s="10" t="s">
        <v>17</v>
      </c>
      <c r="D13" s="10">
        <v>17.28</v>
      </c>
      <c r="E13" s="12" t="s">
        <v>217</v>
      </c>
    </row>
    <row r="14" spans="1:25" s="43" customFormat="1" ht="243.75" customHeight="1" x14ac:dyDescent="0.25">
      <c r="A14" s="10">
        <v>5</v>
      </c>
      <c r="B14" s="11" t="s">
        <v>114</v>
      </c>
      <c r="C14" s="10" t="s">
        <v>6</v>
      </c>
      <c r="D14" s="10">
        <v>16</v>
      </c>
      <c r="E14" s="20" t="s">
        <v>193</v>
      </c>
      <c r="F14" s="42"/>
      <c r="G14" s="42"/>
      <c r="H14" s="42"/>
      <c r="I14" s="42"/>
      <c r="J14" s="42"/>
      <c r="K14" s="42"/>
      <c r="L14" s="42"/>
      <c r="M14" s="42"/>
      <c r="N14" s="42"/>
      <c r="O14" s="42"/>
      <c r="P14" s="42"/>
      <c r="Q14" s="42"/>
      <c r="R14" s="42"/>
      <c r="S14" s="42"/>
      <c r="T14" s="42"/>
      <c r="U14" s="42"/>
      <c r="V14" s="42"/>
      <c r="W14" s="42"/>
      <c r="X14" s="42"/>
      <c r="Y14" s="42"/>
    </row>
    <row r="15" spans="1:25" s="41" customFormat="1" ht="322.5" customHeight="1" x14ac:dyDescent="0.25">
      <c r="A15" s="10">
        <v>6</v>
      </c>
      <c r="B15" s="11" t="s">
        <v>115</v>
      </c>
      <c r="C15" s="10" t="s">
        <v>6</v>
      </c>
      <c r="D15" s="10">
        <v>4</v>
      </c>
      <c r="E15" s="20" t="s">
        <v>194</v>
      </c>
      <c r="F15" s="40"/>
      <c r="G15" s="40"/>
      <c r="H15" s="40"/>
      <c r="I15" s="40"/>
      <c r="J15" s="40"/>
      <c r="K15" s="40"/>
      <c r="L15" s="40"/>
      <c r="M15" s="40"/>
      <c r="N15" s="40"/>
      <c r="O15" s="40"/>
      <c r="P15" s="40"/>
      <c r="Q15" s="40"/>
      <c r="R15" s="40"/>
      <c r="S15" s="40"/>
      <c r="T15" s="40"/>
      <c r="U15" s="40"/>
      <c r="V15" s="40"/>
      <c r="W15" s="40"/>
      <c r="X15" s="40"/>
      <c r="Y15" s="40"/>
    </row>
    <row r="16" spans="1:25" s="41" customFormat="1" ht="297.75" customHeight="1" x14ac:dyDescent="0.25">
      <c r="A16" s="10">
        <v>7</v>
      </c>
      <c r="B16" s="11" t="s">
        <v>7</v>
      </c>
      <c r="C16" s="10" t="s">
        <v>6</v>
      </c>
      <c r="D16" s="10">
        <v>6</v>
      </c>
      <c r="E16" s="20" t="s">
        <v>195</v>
      </c>
      <c r="F16" s="40"/>
      <c r="G16" s="40"/>
      <c r="H16" s="40"/>
      <c r="I16" s="40"/>
      <c r="J16" s="40"/>
      <c r="K16" s="40"/>
      <c r="L16" s="40"/>
      <c r="M16" s="40"/>
      <c r="N16" s="40"/>
      <c r="O16" s="40"/>
      <c r="P16" s="40"/>
      <c r="Q16" s="40"/>
      <c r="R16" s="40"/>
      <c r="S16" s="40"/>
      <c r="T16" s="40"/>
      <c r="U16" s="40"/>
      <c r="V16" s="40"/>
      <c r="W16" s="40"/>
      <c r="X16" s="40"/>
      <c r="Y16" s="40"/>
    </row>
    <row r="17" spans="1:25" s="41" customFormat="1" ht="47.25" x14ac:dyDescent="0.25">
      <c r="A17" s="10">
        <v>8</v>
      </c>
      <c r="B17" s="11" t="s">
        <v>13</v>
      </c>
      <c r="C17" s="10" t="s">
        <v>8</v>
      </c>
      <c r="D17" s="10">
        <v>226.1</v>
      </c>
      <c r="E17" s="20" t="s">
        <v>163</v>
      </c>
      <c r="F17" s="40"/>
      <c r="G17" s="40"/>
      <c r="H17" s="40"/>
      <c r="I17" s="40"/>
      <c r="J17" s="40"/>
      <c r="K17" s="40"/>
      <c r="L17" s="40"/>
      <c r="M17" s="40"/>
      <c r="N17" s="40"/>
      <c r="O17" s="40"/>
      <c r="P17" s="40"/>
      <c r="Q17" s="40"/>
      <c r="R17" s="40"/>
      <c r="S17" s="40"/>
      <c r="T17" s="40"/>
      <c r="U17" s="40"/>
      <c r="V17" s="40"/>
      <c r="W17" s="40"/>
      <c r="X17" s="40"/>
      <c r="Y17" s="40"/>
    </row>
    <row r="18" spans="1:25" s="41" customFormat="1" ht="31.5" x14ac:dyDescent="0.25">
      <c r="A18" s="10">
        <v>9</v>
      </c>
      <c r="B18" s="11" t="s">
        <v>111</v>
      </c>
      <c r="C18" s="10" t="s">
        <v>8</v>
      </c>
      <c r="D18" s="10">
        <v>1340</v>
      </c>
      <c r="E18" s="12" t="s">
        <v>96</v>
      </c>
      <c r="F18" s="40"/>
      <c r="G18" s="40"/>
      <c r="H18" s="40"/>
      <c r="I18" s="40"/>
      <c r="J18" s="40"/>
      <c r="K18" s="40"/>
      <c r="L18" s="40"/>
      <c r="M18" s="40"/>
      <c r="N18" s="40"/>
      <c r="O18" s="40"/>
      <c r="P18" s="40"/>
      <c r="Q18" s="40"/>
      <c r="R18" s="40"/>
      <c r="S18" s="40"/>
      <c r="T18" s="40"/>
      <c r="U18" s="40"/>
      <c r="V18" s="40"/>
      <c r="W18" s="40"/>
      <c r="X18" s="40"/>
      <c r="Y18" s="40"/>
    </row>
    <row r="19" spans="1:25" s="41" customFormat="1" ht="31.5" x14ac:dyDescent="0.25">
      <c r="A19" s="10">
        <v>10</v>
      </c>
      <c r="B19" s="11" t="s">
        <v>11</v>
      </c>
      <c r="C19" s="10" t="s">
        <v>6</v>
      </c>
      <c r="D19" s="10">
        <v>26</v>
      </c>
      <c r="E19" s="12"/>
      <c r="F19" s="40"/>
      <c r="G19" s="40"/>
      <c r="H19" s="40"/>
      <c r="I19" s="40"/>
      <c r="J19" s="40"/>
      <c r="K19" s="40"/>
      <c r="L19" s="40"/>
      <c r="M19" s="40"/>
      <c r="N19" s="40"/>
      <c r="O19" s="40"/>
      <c r="P19" s="40"/>
      <c r="Q19" s="40"/>
      <c r="R19" s="40"/>
      <c r="S19" s="40"/>
      <c r="T19" s="40"/>
      <c r="U19" s="40"/>
      <c r="V19" s="40"/>
      <c r="W19" s="40"/>
      <c r="X19" s="40"/>
      <c r="Y19" s="40"/>
    </row>
    <row r="20" spans="1:25" s="41" customFormat="1" ht="104.25" customHeight="1" x14ac:dyDescent="0.25">
      <c r="A20" s="10">
        <v>11</v>
      </c>
      <c r="B20" s="11" t="s">
        <v>116</v>
      </c>
      <c r="C20" s="10" t="s">
        <v>12</v>
      </c>
      <c r="D20" s="10">
        <v>26</v>
      </c>
      <c r="E20" s="12" t="s">
        <v>196</v>
      </c>
      <c r="F20" s="40"/>
      <c r="G20" s="40"/>
      <c r="H20" s="40"/>
      <c r="I20" s="40"/>
      <c r="J20" s="40"/>
      <c r="K20" s="40"/>
      <c r="L20" s="40"/>
      <c r="M20" s="40"/>
      <c r="N20" s="40"/>
      <c r="O20" s="40"/>
      <c r="P20" s="40"/>
      <c r="Q20" s="40"/>
      <c r="R20" s="40"/>
      <c r="S20" s="40"/>
      <c r="T20" s="40"/>
      <c r="U20" s="40"/>
      <c r="V20" s="40"/>
      <c r="W20" s="40"/>
      <c r="X20" s="40"/>
      <c r="Y20" s="40"/>
    </row>
    <row r="21" spans="1:25" s="41" customFormat="1" ht="126" x14ac:dyDescent="0.25">
      <c r="A21" s="10">
        <v>12</v>
      </c>
      <c r="B21" s="11" t="s">
        <v>117</v>
      </c>
      <c r="C21" s="10" t="s">
        <v>8</v>
      </c>
      <c r="D21" s="10">
        <v>226.1</v>
      </c>
      <c r="E21" s="20" t="s">
        <v>198</v>
      </c>
      <c r="F21" s="40"/>
      <c r="G21" s="40"/>
      <c r="H21" s="40"/>
      <c r="I21" s="40"/>
      <c r="J21" s="40"/>
      <c r="K21" s="40"/>
      <c r="L21" s="40"/>
      <c r="M21" s="40"/>
      <c r="N21" s="40"/>
      <c r="O21" s="40"/>
      <c r="P21" s="40"/>
      <c r="Q21" s="40"/>
      <c r="R21" s="40"/>
      <c r="S21" s="40"/>
      <c r="T21" s="40"/>
      <c r="U21" s="40"/>
      <c r="V21" s="40"/>
      <c r="W21" s="40"/>
      <c r="X21" s="40"/>
      <c r="Y21" s="40"/>
    </row>
    <row r="22" spans="1:25" ht="126" x14ac:dyDescent="0.25">
      <c r="A22" s="10">
        <v>13</v>
      </c>
      <c r="B22" s="11" t="s">
        <v>15</v>
      </c>
      <c r="C22" s="10" t="s">
        <v>14</v>
      </c>
      <c r="D22" s="10">
        <v>78</v>
      </c>
      <c r="E22" s="12" t="s">
        <v>197</v>
      </c>
    </row>
    <row r="23" spans="1:25" s="41" customFormat="1" ht="110.25" x14ac:dyDescent="0.25">
      <c r="A23" s="10">
        <v>14</v>
      </c>
      <c r="B23" s="11" t="s">
        <v>16</v>
      </c>
      <c r="C23" s="10" t="s">
        <v>8</v>
      </c>
      <c r="D23" s="10">
        <v>236</v>
      </c>
      <c r="E23" s="12" t="s">
        <v>199</v>
      </c>
      <c r="F23" s="40"/>
      <c r="G23" s="40"/>
      <c r="H23" s="40"/>
      <c r="I23" s="40"/>
      <c r="J23" s="40"/>
      <c r="K23" s="40"/>
      <c r="L23" s="40"/>
      <c r="M23" s="40"/>
      <c r="N23" s="40"/>
      <c r="O23" s="40"/>
      <c r="P23" s="40"/>
      <c r="Q23" s="40"/>
      <c r="R23" s="40"/>
      <c r="S23" s="40"/>
      <c r="T23" s="40"/>
      <c r="U23" s="40"/>
      <c r="V23" s="40"/>
      <c r="W23" s="40"/>
      <c r="X23" s="40"/>
      <c r="Y23" s="40"/>
    </row>
    <row r="24" spans="1:25" s="41" customFormat="1" ht="117.75" customHeight="1" x14ac:dyDescent="0.25">
      <c r="A24" s="10">
        <v>15</v>
      </c>
      <c r="B24" s="11" t="s">
        <v>19</v>
      </c>
      <c r="C24" s="10" t="s">
        <v>17</v>
      </c>
      <c r="D24" s="10">
        <v>35.4</v>
      </c>
      <c r="E24" s="12" t="s">
        <v>200</v>
      </c>
      <c r="F24" s="40"/>
      <c r="G24" s="40"/>
      <c r="H24" s="40"/>
      <c r="I24" s="40"/>
      <c r="J24" s="40"/>
      <c r="K24" s="40"/>
      <c r="L24" s="40"/>
      <c r="M24" s="40"/>
      <c r="N24" s="40"/>
      <c r="O24" s="40"/>
      <c r="P24" s="40"/>
      <c r="Q24" s="40"/>
      <c r="R24" s="40"/>
      <c r="S24" s="40"/>
      <c r="T24" s="40"/>
      <c r="U24" s="40"/>
      <c r="V24" s="40"/>
      <c r="W24" s="40"/>
      <c r="X24" s="40"/>
      <c r="Y24" s="40"/>
    </row>
    <row r="25" spans="1:25" s="41" customFormat="1" ht="78.75" x14ac:dyDescent="0.25">
      <c r="A25" s="10">
        <v>16</v>
      </c>
      <c r="B25" s="11" t="s">
        <v>20</v>
      </c>
      <c r="C25" s="10" t="s">
        <v>17</v>
      </c>
      <c r="D25" s="10">
        <v>35.4</v>
      </c>
      <c r="E25" s="50" t="s">
        <v>201</v>
      </c>
      <c r="F25" s="40"/>
      <c r="G25" s="40"/>
      <c r="H25" s="40"/>
      <c r="I25" s="40"/>
      <c r="J25" s="40"/>
      <c r="K25" s="40"/>
      <c r="L25" s="40"/>
      <c r="M25" s="40"/>
      <c r="N25" s="40"/>
      <c r="O25" s="40"/>
      <c r="P25" s="40"/>
      <c r="Q25" s="40"/>
      <c r="R25" s="40"/>
      <c r="S25" s="40"/>
      <c r="T25" s="40"/>
      <c r="U25" s="40"/>
      <c r="V25" s="40"/>
      <c r="W25" s="40"/>
      <c r="X25" s="40"/>
      <c r="Y25" s="40"/>
    </row>
    <row r="26" spans="1:25" x14ac:dyDescent="0.25">
      <c r="A26" s="55" t="s">
        <v>30</v>
      </c>
      <c r="B26" s="55"/>
      <c r="C26" s="55"/>
      <c r="D26" s="55"/>
      <c r="E26" s="55"/>
    </row>
    <row r="27" spans="1:25" x14ac:dyDescent="0.25">
      <c r="A27" s="10">
        <v>1</v>
      </c>
      <c r="B27" s="11" t="s">
        <v>31</v>
      </c>
      <c r="C27" s="10" t="s">
        <v>29</v>
      </c>
      <c r="D27" s="10">
        <v>26</v>
      </c>
      <c r="E27" s="12"/>
    </row>
    <row r="28" spans="1:25" ht="31.5" x14ac:dyDescent="0.25">
      <c r="A28" s="10">
        <v>2</v>
      </c>
      <c r="B28" s="11" t="s">
        <v>32</v>
      </c>
      <c r="C28" s="10" t="s">
        <v>29</v>
      </c>
      <c r="D28" s="10">
        <v>182</v>
      </c>
      <c r="E28" s="12"/>
      <c r="G28" s="34"/>
      <c r="I28" s="35"/>
    </row>
    <row r="29" spans="1:25" ht="31.5" x14ac:dyDescent="0.25">
      <c r="A29" s="10">
        <v>3</v>
      </c>
      <c r="B29" s="11" t="s">
        <v>35</v>
      </c>
      <c r="C29" s="10" t="s">
        <v>33</v>
      </c>
      <c r="D29" s="10">
        <v>182</v>
      </c>
      <c r="E29" s="12"/>
      <c r="G29" s="34"/>
      <c r="I29" s="35"/>
    </row>
    <row r="30" spans="1:25" ht="31.5" x14ac:dyDescent="0.25">
      <c r="A30" s="10">
        <v>4</v>
      </c>
      <c r="B30" s="11" t="s">
        <v>34</v>
      </c>
      <c r="C30" s="10" t="s">
        <v>29</v>
      </c>
      <c r="D30" s="10">
        <v>6</v>
      </c>
      <c r="E30" s="12"/>
      <c r="I30" s="35"/>
    </row>
    <row r="31" spans="1:25" x14ac:dyDescent="0.25">
      <c r="A31" s="13"/>
      <c r="B31" s="13"/>
      <c r="C31" s="13"/>
      <c r="D31" s="13"/>
      <c r="E31" s="13"/>
      <c r="G31" s="39"/>
      <c r="I31" s="35"/>
    </row>
    <row r="32" spans="1:25" x14ac:dyDescent="0.25">
      <c r="A32" s="13"/>
      <c r="B32" s="13"/>
      <c r="C32" s="13"/>
      <c r="D32" s="13"/>
      <c r="E32" s="13"/>
      <c r="G32" s="36"/>
      <c r="I32" s="35"/>
    </row>
    <row r="33" spans="1:5" s="1" customFormat="1" x14ac:dyDescent="0.25">
      <c r="A33" s="13"/>
      <c r="B33" s="13"/>
      <c r="C33" s="13"/>
      <c r="D33" s="13"/>
      <c r="E33" s="13"/>
    </row>
    <row r="34" spans="1:5" s="1" customFormat="1" x14ac:dyDescent="0.25">
      <c r="A34" s="13"/>
      <c r="B34" s="13"/>
      <c r="C34" s="13"/>
      <c r="D34" s="13"/>
      <c r="E34" s="13"/>
    </row>
    <row r="37" spans="1:5" x14ac:dyDescent="0.25">
      <c r="B37" s="8"/>
    </row>
    <row r="38" spans="1:5" x14ac:dyDescent="0.25">
      <c r="B38" s="8"/>
    </row>
    <row r="39" spans="1:5" x14ac:dyDescent="0.25">
      <c r="B39" s="9"/>
    </row>
    <row r="40" spans="1:5" x14ac:dyDescent="0.25">
      <c r="B40" s="9"/>
    </row>
  </sheetData>
  <mergeCells count="3">
    <mergeCell ref="A4:E4"/>
    <mergeCell ref="A8:E8"/>
    <mergeCell ref="A26:E26"/>
  </mergeCells>
  <pageMargins left="0.7" right="0.7" top="0.75" bottom="0.75" header="0.3" footer="0.3"/>
  <pageSetup paperSize="9" scale="63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34"/>
  <sheetViews>
    <sheetView view="pageBreakPreview" zoomScale="85" zoomScaleNormal="100" zoomScaleSheetLayoutView="85" workbookViewId="0">
      <selection activeCell="E2" sqref="E2"/>
    </sheetView>
  </sheetViews>
  <sheetFormatPr defaultRowHeight="15.75" x14ac:dyDescent="0.25"/>
  <cols>
    <col min="1" max="1" width="4.85546875" style="1" customWidth="1"/>
    <col min="2" max="2" width="58.5703125" style="1" customWidth="1"/>
    <col min="3" max="3" width="14.140625" style="1" bestFit="1" customWidth="1"/>
    <col min="4" max="4" width="15.140625" style="1" customWidth="1"/>
    <col min="5" max="5" width="43.28515625" style="1" customWidth="1"/>
    <col min="6" max="25" width="9.140625" style="1"/>
  </cols>
  <sheetData>
    <row r="1" spans="1:25" x14ac:dyDescent="0.25">
      <c r="E1" s="52" t="s">
        <v>227</v>
      </c>
    </row>
    <row r="2" spans="1:25" x14ac:dyDescent="0.25">
      <c r="E2" s="52"/>
    </row>
    <row r="3" spans="1:25" x14ac:dyDescent="0.25">
      <c r="A3" s="13"/>
      <c r="B3" s="13"/>
      <c r="C3" s="13"/>
      <c r="D3" s="13"/>
      <c r="E3" s="21"/>
    </row>
    <row r="4" spans="1:25" ht="18.75" x14ac:dyDescent="0.25">
      <c r="A4" s="54" t="s">
        <v>50</v>
      </c>
      <c r="B4" s="54"/>
      <c r="C4" s="54"/>
      <c r="D4" s="54"/>
      <c r="E4" s="54"/>
    </row>
    <row r="5" spans="1:25" ht="18.75" x14ac:dyDescent="0.25">
      <c r="A5" s="37"/>
      <c r="B5" s="37"/>
      <c r="C5" s="37"/>
      <c r="D5" s="37"/>
      <c r="E5" s="37"/>
    </row>
    <row r="6" spans="1:25" ht="34.5" customHeight="1" x14ac:dyDescent="0.25">
      <c r="A6" s="56" t="s">
        <v>9</v>
      </c>
      <c r="B6" s="56"/>
      <c r="C6" s="56"/>
      <c r="D6" s="56"/>
      <c r="E6" s="56"/>
    </row>
    <row r="7" spans="1:25" x14ac:dyDescent="0.25">
      <c r="A7" s="13"/>
      <c r="B7" s="13"/>
      <c r="C7" s="13"/>
      <c r="D7" s="13"/>
      <c r="E7" s="13"/>
    </row>
    <row r="8" spans="1:25" s="3" customFormat="1" ht="32.25" customHeight="1" x14ac:dyDescent="0.25">
      <c r="A8" s="15" t="s">
        <v>0</v>
      </c>
      <c r="B8" s="15" t="s">
        <v>1</v>
      </c>
      <c r="C8" s="15" t="s">
        <v>2</v>
      </c>
      <c r="D8" s="15" t="s">
        <v>3</v>
      </c>
      <c r="E8" s="15" t="s">
        <v>4</v>
      </c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s="3" customFormat="1" x14ac:dyDescent="0.25">
      <c r="A9" s="55" t="s">
        <v>53</v>
      </c>
      <c r="B9" s="55"/>
      <c r="C9" s="55"/>
      <c r="D9" s="55"/>
      <c r="E9" s="55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s="5" customFormat="1" ht="168.75" customHeight="1" x14ac:dyDescent="0.25">
      <c r="A10" s="10">
        <v>1</v>
      </c>
      <c r="B10" s="11" t="s">
        <v>118</v>
      </c>
      <c r="C10" s="10" t="s">
        <v>6</v>
      </c>
      <c r="D10" s="10">
        <v>17</v>
      </c>
      <c r="E10" s="48" t="s">
        <v>122</v>
      </c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</row>
    <row r="11" spans="1:25" ht="241.5" customHeight="1" x14ac:dyDescent="0.25">
      <c r="A11" s="10">
        <v>2</v>
      </c>
      <c r="B11" s="11" t="s">
        <v>119</v>
      </c>
      <c r="C11" s="10" t="s">
        <v>6</v>
      </c>
      <c r="D11" s="10">
        <v>6</v>
      </c>
      <c r="E11" s="48" t="s">
        <v>123</v>
      </c>
    </row>
    <row r="12" spans="1:25" ht="220.5" x14ac:dyDescent="0.25">
      <c r="A12" s="10">
        <v>3</v>
      </c>
      <c r="B12" s="11" t="s">
        <v>110</v>
      </c>
      <c r="C12" s="10" t="s">
        <v>6</v>
      </c>
      <c r="D12" s="10">
        <v>6</v>
      </c>
      <c r="E12" s="48" t="s">
        <v>124</v>
      </c>
    </row>
    <row r="13" spans="1:25" ht="47.25" x14ac:dyDescent="0.25">
      <c r="A13" s="10">
        <v>4</v>
      </c>
      <c r="B13" s="11" t="s">
        <v>13</v>
      </c>
      <c r="C13" s="10" t="s">
        <v>8</v>
      </c>
      <c r="D13" s="10">
        <v>290</v>
      </c>
      <c r="E13" s="20" t="s">
        <v>166</v>
      </c>
    </row>
    <row r="14" spans="1:25" ht="66" customHeight="1" x14ac:dyDescent="0.25">
      <c r="A14" s="10">
        <v>6</v>
      </c>
      <c r="B14" s="11" t="s">
        <v>52</v>
      </c>
      <c r="C14" s="10" t="s">
        <v>6</v>
      </c>
      <c r="D14" s="10">
        <f>D10+D11+D12</f>
        <v>29</v>
      </c>
      <c r="E14" s="12" t="s">
        <v>107</v>
      </c>
    </row>
    <row r="15" spans="1:25" ht="31.5" x14ac:dyDescent="0.25">
      <c r="A15" s="10">
        <v>6</v>
      </c>
      <c r="B15" s="11" t="s">
        <v>11</v>
      </c>
      <c r="C15" s="10" t="s">
        <v>6</v>
      </c>
      <c r="D15" s="10">
        <v>29</v>
      </c>
      <c r="E15" s="12"/>
    </row>
    <row r="16" spans="1:25" ht="47.25" x14ac:dyDescent="0.25">
      <c r="A16" s="10">
        <v>8</v>
      </c>
      <c r="B16" s="11" t="s">
        <v>15</v>
      </c>
      <c r="C16" s="10" t="s">
        <v>14</v>
      </c>
      <c r="D16" s="10">
        <v>87</v>
      </c>
      <c r="E16" s="12" t="s">
        <v>167</v>
      </c>
    </row>
    <row r="17" spans="1:5" ht="31.5" x14ac:dyDescent="0.25">
      <c r="A17" s="10">
        <v>9</v>
      </c>
      <c r="B17" s="11" t="s">
        <v>16</v>
      </c>
      <c r="C17" s="10" t="s">
        <v>8</v>
      </c>
      <c r="D17" s="10">
        <v>264</v>
      </c>
      <c r="E17" s="12" t="s">
        <v>168</v>
      </c>
    </row>
    <row r="18" spans="1:5" s="1" customFormat="1" ht="31.5" x14ac:dyDescent="0.25">
      <c r="A18" s="10">
        <v>10</v>
      </c>
      <c r="B18" s="11" t="s">
        <v>19</v>
      </c>
      <c r="C18" s="10" t="s">
        <v>17</v>
      </c>
      <c r="D18" s="10">
        <v>39.6</v>
      </c>
      <c r="E18" s="12" t="s">
        <v>18</v>
      </c>
    </row>
    <row r="19" spans="1:5" s="1" customFormat="1" x14ac:dyDescent="0.25">
      <c r="A19" s="10">
        <v>11</v>
      </c>
      <c r="B19" s="11" t="s">
        <v>20</v>
      </c>
      <c r="C19" s="10" t="s">
        <v>17</v>
      </c>
      <c r="D19" s="10">
        <v>39.6</v>
      </c>
      <c r="E19" s="12"/>
    </row>
    <row r="20" spans="1:5" s="1" customFormat="1" x14ac:dyDescent="0.25">
      <c r="A20" s="55" t="s">
        <v>87</v>
      </c>
      <c r="B20" s="55"/>
      <c r="C20" s="55"/>
      <c r="D20" s="55"/>
      <c r="E20" s="55"/>
    </row>
    <row r="21" spans="1:5" s="1" customFormat="1" x14ac:dyDescent="0.25">
      <c r="A21" s="10">
        <v>1</v>
      </c>
      <c r="B21" s="11" t="s">
        <v>31</v>
      </c>
      <c r="C21" s="10" t="s">
        <v>29</v>
      </c>
      <c r="D21" s="10">
        <v>17</v>
      </c>
      <c r="E21" s="12"/>
    </row>
    <row r="22" spans="1:5" s="1" customFormat="1" ht="31.5" x14ac:dyDescent="0.25">
      <c r="A22" s="10">
        <v>3</v>
      </c>
      <c r="B22" s="11" t="s">
        <v>32</v>
      </c>
      <c r="C22" s="10" t="s">
        <v>29</v>
      </c>
      <c r="D22" s="10">
        <v>119</v>
      </c>
      <c r="E22" s="12"/>
    </row>
    <row r="23" spans="1:5" s="1" customFormat="1" ht="31.5" x14ac:dyDescent="0.25">
      <c r="A23" s="10">
        <v>4</v>
      </c>
      <c r="B23" s="11" t="s">
        <v>35</v>
      </c>
      <c r="C23" s="10" t="s">
        <v>33</v>
      </c>
      <c r="D23" s="10">
        <v>119</v>
      </c>
      <c r="E23" s="12"/>
    </row>
    <row r="24" spans="1:5" s="1" customFormat="1" ht="31.5" x14ac:dyDescent="0.25">
      <c r="A24" s="10">
        <v>5</v>
      </c>
      <c r="B24" s="11" t="s">
        <v>34</v>
      </c>
      <c r="C24" s="10" t="s">
        <v>29</v>
      </c>
      <c r="D24" s="10">
        <v>6</v>
      </c>
      <c r="E24" s="12"/>
    </row>
    <row r="25" spans="1:5" x14ac:dyDescent="0.25">
      <c r="A25" s="13"/>
      <c r="B25" s="13"/>
      <c r="C25" s="13"/>
      <c r="D25" s="13"/>
      <c r="E25" s="13"/>
    </row>
    <row r="26" spans="1:5" x14ac:dyDescent="0.25">
      <c r="A26" s="13"/>
      <c r="B26" s="13"/>
      <c r="C26" s="13"/>
      <c r="D26" s="13"/>
      <c r="E26" s="13"/>
    </row>
    <row r="27" spans="1:5" s="1" customFormat="1" x14ac:dyDescent="0.25">
      <c r="A27" s="13"/>
      <c r="B27" s="13"/>
      <c r="C27" s="13"/>
      <c r="D27" s="13"/>
      <c r="E27" s="13"/>
    </row>
    <row r="28" spans="1:5" s="1" customFormat="1" x14ac:dyDescent="0.25">
      <c r="A28" s="13"/>
      <c r="B28" s="13"/>
      <c r="C28" s="13"/>
      <c r="D28" s="13"/>
      <c r="E28" s="13"/>
    </row>
    <row r="31" spans="1:5" s="1" customFormat="1" x14ac:dyDescent="0.25">
      <c r="B31" s="8"/>
    </row>
    <row r="32" spans="1:5" s="1" customFormat="1" x14ac:dyDescent="0.25">
      <c r="B32" s="8"/>
    </row>
    <row r="33" spans="2:2" s="1" customFormat="1" x14ac:dyDescent="0.25">
      <c r="B33" s="9"/>
    </row>
    <row r="34" spans="2:2" s="1" customFormat="1" x14ac:dyDescent="0.25">
      <c r="B34" s="9"/>
    </row>
  </sheetData>
  <mergeCells count="4">
    <mergeCell ref="A4:E4"/>
    <mergeCell ref="A6:E6"/>
    <mergeCell ref="A9:E9"/>
    <mergeCell ref="A20:E20"/>
  </mergeCells>
  <pageMargins left="0.7" right="0.7" top="0.75" bottom="0.75" header="0.3" footer="0.3"/>
  <pageSetup paperSize="9" scale="5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43"/>
  <sheetViews>
    <sheetView tabSelected="1" view="pageBreakPreview" zoomScale="85" zoomScaleNormal="100" zoomScaleSheetLayoutView="85" workbookViewId="0">
      <selection activeCell="E2" sqref="E2"/>
    </sheetView>
  </sheetViews>
  <sheetFormatPr defaultRowHeight="15.75" x14ac:dyDescent="0.25"/>
  <cols>
    <col min="1" max="1" width="4.85546875" style="1" customWidth="1"/>
    <col min="2" max="2" width="58.5703125" style="1" customWidth="1"/>
    <col min="3" max="3" width="14.140625" style="1" bestFit="1" customWidth="1"/>
    <col min="4" max="4" width="15.140625" style="1" customWidth="1"/>
    <col min="5" max="5" width="60.85546875" style="1" customWidth="1"/>
    <col min="6" max="19" width="9.140625" style="1"/>
  </cols>
  <sheetData>
    <row r="1" spans="1:19" x14ac:dyDescent="0.25">
      <c r="A1" s="13"/>
      <c r="B1" s="13"/>
      <c r="C1" s="13"/>
      <c r="D1" s="13"/>
      <c r="E1" s="53" t="s">
        <v>226</v>
      </c>
    </row>
    <row r="2" spans="1:19" x14ac:dyDescent="0.25">
      <c r="A2" s="13"/>
      <c r="B2" s="13"/>
      <c r="C2" s="13"/>
      <c r="D2" s="13"/>
      <c r="E2" s="53"/>
    </row>
    <row r="3" spans="1:19" x14ac:dyDescent="0.25">
      <c r="A3" s="13"/>
      <c r="B3" s="13"/>
      <c r="C3" s="13"/>
      <c r="D3" s="13"/>
      <c r="E3" s="53"/>
    </row>
    <row r="4" spans="1:19" ht="18.75" x14ac:dyDescent="0.25">
      <c r="A4" s="54" t="s">
        <v>68</v>
      </c>
      <c r="B4" s="54"/>
      <c r="C4" s="54"/>
      <c r="D4" s="54"/>
      <c r="E4" s="54"/>
    </row>
    <row r="5" spans="1:19" ht="18.75" x14ac:dyDescent="0.25">
      <c r="A5" s="37"/>
      <c r="B5" s="37"/>
      <c r="C5" s="37"/>
      <c r="D5" s="37"/>
      <c r="E5" s="37"/>
    </row>
    <row r="6" spans="1:19" ht="34.5" customHeight="1" x14ac:dyDescent="0.25">
      <c r="A6" s="56" t="s">
        <v>9</v>
      </c>
      <c r="B6" s="56"/>
      <c r="C6" s="56"/>
      <c r="D6" s="56"/>
      <c r="E6" s="56"/>
    </row>
    <row r="7" spans="1:19" x14ac:dyDescent="0.25">
      <c r="A7" s="13"/>
      <c r="B7" s="13"/>
      <c r="C7" s="13"/>
      <c r="D7" s="13"/>
      <c r="E7" s="13"/>
    </row>
    <row r="8" spans="1:19" s="3" customFormat="1" ht="32.25" customHeight="1" x14ac:dyDescent="0.25">
      <c r="A8" s="15" t="s">
        <v>0</v>
      </c>
      <c r="B8" s="15" t="s">
        <v>1</v>
      </c>
      <c r="C8" s="15" t="s">
        <v>2</v>
      </c>
      <c r="D8" s="15" t="s">
        <v>3</v>
      </c>
      <c r="E8" s="15" t="s">
        <v>4</v>
      </c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</row>
    <row r="9" spans="1:19" s="3" customFormat="1" ht="27" customHeight="1" x14ac:dyDescent="0.25">
      <c r="A9" s="55" t="s">
        <v>55</v>
      </c>
      <c r="B9" s="55"/>
      <c r="C9" s="55"/>
      <c r="D9" s="55"/>
      <c r="E9" s="55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</row>
    <row r="10" spans="1:19" s="5" customFormat="1" x14ac:dyDescent="0.25">
      <c r="A10" s="10">
        <v>1</v>
      </c>
      <c r="B10" s="11" t="s">
        <v>60</v>
      </c>
      <c r="C10" s="10" t="s">
        <v>17</v>
      </c>
      <c r="D10" s="10">
        <v>47.24</v>
      </c>
      <c r="E10" s="20" t="s">
        <v>85</v>
      </c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</row>
    <row r="11" spans="1:19" x14ac:dyDescent="0.25">
      <c r="A11" s="10">
        <v>2</v>
      </c>
      <c r="B11" s="11" t="s">
        <v>61</v>
      </c>
      <c r="C11" s="10" t="s">
        <v>17</v>
      </c>
      <c r="D11" s="10">
        <v>6</v>
      </c>
      <c r="E11" s="20" t="s">
        <v>86</v>
      </c>
    </row>
    <row r="12" spans="1:19" ht="106.5" customHeight="1" x14ac:dyDescent="0.25">
      <c r="A12" s="10">
        <v>3</v>
      </c>
      <c r="B12" s="11" t="s">
        <v>65</v>
      </c>
      <c r="C12" s="10" t="s">
        <v>17</v>
      </c>
      <c r="D12" s="10">
        <v>4</v>
      </c>
      <c r="E12" s="12" t="s">
        <v>185</v>
      </c>
    </row>
    <row r="13" spans="1:19" ht="84.75" customHeight="1" x14ac:dyDescent="0.25">
      <c r="A13" s="10">
        <v>4</v>
      </c>
      <c r="B13" s="11" t="s">
        <v>99</v>
      </c>
      <c r="C13" s="10" t="s">
        <v>8</v>
      </c>
      <c r="D13" s="10">
        <v>280</v>
      </c>
      <c r="E13" s="20" t="s">
        <v>100</v>
      </c>
    </row>
    <row r="14" spans="1:19" ht="63" x14ac:dyDescent="0.25">
      <c r="A14" s="10">
        <v>5</v>
      </c>
      <c r="B14" s="11" t="s">
        <v>62</v>
      </c>
      <c r="C14" s="10" t="s">
        <v>8</v>
      </c>
      <c r="D14" s="10">
        <v>100</v>
      </c>
      <c r="E14" s="20" t="s">
        <v>94</v>
      </c>
    </row>
    <row r="15" spans="1:19" ht="63" x14ac:dyDescent="0.25">
      <c r="A15" s="10">
        <v>6</v>
      </c>
      <c r="B15" s="11" t="s">
        <v>63</v>
      </c>
      <c r="C15" s="10" t="s">
        <v>14</v>
      </c>
      <c r="D15" s="10">
        <v>7</v>
      </c>
      <c r="E15" s="12" t="s">
        <v>67</v>
      </c>
    </row>
    <row r="16" spans="1:19" ht="47.25" x14ac:dyDescent="0.25">
      <c r="A16" s="10">
        <v>7</v>
      </c>
      <c r="B16" s="11" t="s">
        <v>112</v>
      </c>
      <c r="C16" s="10" t="s">
        <v>14</v>
      </c>
      <c r="D16" s="10">
        <v>7</v>
      </c>
      <c r="E16" s="12" t="s">
        <v>113</v>
      </c>
    </row>
    <row r="17" spans="1:5" ht="47.25" x14ac:dyDescent="0.25">
      <c r="A17" s="10">
        <v>8</v>
      </c>
      <c r="B17" s="11" t="s">
        <v>64</v>
      </c>
      <c r="C17" s="10" t="s">
        <v>45</v>
      </c>
      <c r="D17" s="10">
        <v>28</v>
      </c>
      <c r="E17" s="12" t="s">
        <v>103</v>
      </c>
    </row>
    <row r="18" spans="1:5" ht="30" customHeight="1" x14ac:dyDescent="0.25">
      <c r="A18" s="10">
        <v>9</v>
      </c>
      <c r="B18" s="11" t="s">
        <v>101</v>
      </c>
      <c r="C18" s="10" t="s">
        <v>17</v>
      </c>
      <c r="D18" s="10">
        <v>53.24</v>
      </c>
      <c r="E18" s="12"/>
    </row>
    <row r="19" spans="1:5" x14ac:dyDescent="0.25">
      <c r="A19" s="10">
        <v>10</v>
      </c>
      <c r="B19" s="11" t="s">
        <v>66</v>
      </c>
      <c r="C19" s="10" t="s">
        <v>8</v>
      </c>
      <c r="D19" s="10">
        <v>40</v>
      </c>
      <c r="E19" s="12"/>
    </row>
    <row r="20" spans="1:5" ht="30" customHeight="1" x14ac:dyDescent="0.25">
      <c r="A20" s="55" t="s">
        <v>91</v>
      </c>
      <c r="B20" s="55"/>
      <c r="C20" s="55"/>
      <c r="D20" s="55"/>
      <c r="E20" s="55"/>
    </row>
    <row r="21" spans="1:5" ht="94.5" x14ac:dyDescent="0.25">
      <c r="A21" s="10">
        <v>1</v>
      </c>
      <c r="B21" s="11" t="s">
        <v>74</v>
      </c>
      <c r="C21" s="10" t="s">
        <v>6</v>
      </c>
      <c r="D21" s="10">
        <v>4</v>
      </c>
      <c r="E21" s="12" t="s">
        <v>170</v>
      </c>
    </row>
    <row r="22" spans="1:5" ht="126" x14ac:dyDescent="0.25">
      <c r="A22" s="10">
        <v>2</v>
      </c>
      <c r="B22" s="11" t="s">
        <v>151</v>
      </c>
      <c r="C22" s="10" t="s">
        <v>6</v>
      </c>
      <c r="D22" s="10">
        <v>4</v>
      </c>
      <c r="E22" s="12" t="s">
        <v>171</v>
      </c>
    </row>
    <row r="23" spans="1:5" ht="126" x14ac:dyDescent="0.25">
      <c r="A23" s="10">
        <v>3</v>
      </c>
      <c r="B23" s="11" t="s">
        <v>169</v>
      </c>
      <c r="C23" s="10" t="s">
        <v>6</v>
      </c>
      <c r="D23" s="10">
        <v>1</v>
      </c>
      <c r="E23" s="12" t="s">
        <v>172</v>
      </c>
    </row>
    <row r="24" spans="1:5" ht="47.25" x14ac:dyDescent="0.25">
      <c r="A24" s="10">
        <v>4</v>
      </c>
      <c r="B24" s="11" t="s">
        <v>26</v>
      </c>
      <c r="C24" s="10" t="s">
        <v>8</v>
      </c>
      <c r="D24" s="10">
        <v>72</v>
      </c>
      <c r="E24" s="20" t="s">
        <v>173</v>
      </c>
    </row>
    <row r="25" spans="1:5" ht="78.75" x14ac:dyDescent="0.25">
      <c r="A25" s="10">
        <v>5</v>
      </c>
      <c r="B25" s="11" t="s">
        <v>44</v>
      </c>
      <c r="C25" s="10" t="s">
        <v>6</v>
      </c>
      <c r="D25" s="10">
        <v>9</v>
      </c>
      <c r="E25" s="12" t="s">
        <v>174</v>
      </c>
    </row>
    <row r="26" spans="1:5" ht="32.25" customHeight="1" x14ac:dyDescent="0.25">
      <c r="A26" s="10">
        <v>6</v>
      </c>
      <c r="B26" s="44" t="s">
        <v>88</v>
      </c>
      <c r="C26" s="10" t="s">
        <v>89</v>
      </c>
      <c r="D26" s="15">
        <v>2</v>
      </c>
      <c r="E26" s="12" t="s">
        <v>175</v>
      </c>
    </row>
    <row r="27" spans="1:5" ht="21.75" customHeight="1" x14ac:dyDescent="0.25">
      <c r="A27" s="10">
        <v>7</v>
      </c>
      <c r="B27" s="44" t="s">
        <v>90</v>
      </c>
      <c r="C27" s="10" t="s">
        <v>14</v>
      </c>
      <c r="D27" s="15">
        <v>16</v>
      </c>
      <c r="E27" s="12" t="s">
        <v>102</v>
      </c>
    </row>
    <row r="28" spans="1:5" ht="68.25" customHeight="1" x14ac:dyDescent="0.25">
      <c r="A28" s="10">
        <v>8</v>
      </c>
      <c r="B28" s="44" t="s">
        <v>92</v>
      </c>
      <c r="C28" s="10" t="s">
        <v>8</v>
      </c>
      <c r="D28" s="15">
        <v>8.4</v>
      </c>
      <c r="E28" s="12" t="s">
        <v>176</v>
      </c>
    </row>
    <row r="29" spans="1:5" ht="120" customHeight="1" x14ac:dyDescent="0.25">
      <c r="A29" s="10">
        <v>9</v>
      </c>
      <c r="B29" s="12" t="s">
        <v>36</v>
      </c>
      <c r="C29" s="10" t="s">
        <v>27</v>
      </c>
      <c r="D29" s="10">
        <v>19.654</v>
      </c>
      <c r="E29" s="12" t="s">
        <v>177</v>
      </c>
    </row>
    <row r="30" spans="1:5" s="1" customFormat="1" ht="36.75" customHeight="1" x14ac:dyDescent="0.25">
      <c r="A30" s="55" t="s">
        <v>54</v>
      </c>
      <c r="B30" s="55"/>
      <c r="C30" s="55"/>
      <c r="D30" s="55"/>
      <c r="E30" s="55"/>
    </row>
    <row r="31" spans="1:5" s="1" customFormat="1" ht="36.75" customHeight="1" x14ac:dyDescent="0.25">
      <c r="A31" s="10">
        <v>1</v>
      </c>
      <c r="B31" s="11" t="s">
        <v>56</v>
      </c>
      <c r="C31" s="45" t="s">
        <v>58</v>
      </c>
      <c r="D31" s="10">
        <v>28</v>
      </c>
      <c r="E31" s="12"/>
    </row>
    <row r="32" spans="1:5" s="1" customFormat="1" ht="18.75" x14ac:dyDescent="0.25">
      <c r="A32" s="10">
        <v>2</v>
      </c>
      <c r="B32" s="11" t="s">
        <v>57</v>
      </c>
      <c r="C32" s="45" t="s">
        <v>59</v>
      </c>
      <c r="D32" s="10">
        <v>7</v>
      </c>
      <c r="E32" s="12"/>
    </row>
    <row r="33" spans="1:19" s="3" customFormat="1" ht="27" customHeight="1" x14ac:dyDescent="0.25">
      <c r="A33" s="24"/>
      <c r="B33" s="24"/>
      <c r="C33" s="24"/>
      <c r="D33" s="24"/>
      <c r="E33" s="24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</row>
    <row r="34" spans="1:19" s="3" customFormat="1" x14ac:dyDescent="0.25">
      <c r="A34" s="28"/>
      <c r="B34" s="46"/>
      <c r="C34" s="27"/>
      <c r="D34" s="47"/>
      <c r="E34" s="29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</row>
    <row r="35" spans="1:19" x14ac:dyDescent="0.25">
      <c r="A35" s="13"/>
      <c r="B35" s="13"/>
      <c r="C35" s="13"/>
      <c r="D35" s="13"/>
      <c r="E35" s="13"/>
    </row>
    <row r="36" spans="1:19" s="1" customFormat="1" x14ac:dyDescent="0.25">
      <c r="A36" s="13"/>
      <c r="B36" s="13"/>
      <c r="C36" s="13"/>
      <c r="D36" s="13"/>
      <c r="E36" s="13"/>
    </row>
    <row r="37" spans="1:19" s="1" customFormat="1" x14ac:dyDescent="0.25">
      <c r="A37" s="13"/>
      <c r="B37" s="13"/>
      <c r="C37" s="13"/>
      <c r="D37" s="13"/>
      <c r="E37" s="13"/>
    </row>
    <row r="40" spans="1:19" s="1" customFormat="1" x14ac:dyDescent="0.25">
      <c r="B40" s="8"/>
    </row>
    <row r="41" spans="1:19" s="1" customFormat="1" x14ac:dyDescent="0.25">
      <c r="B41" s="8"/>
    </row>
    <row r="42" spans="1:19" s="1" customFormat="1" x14ac:dyDescent="0.25">
      <c r="B42" s="9"/>
    </row>
    <row r="43" spans="1:19" s="1" customFormat="1" x14ac:dyDescent="0.25">
      <c r="B43" s="9"/>
    </row>
  </sheetData>
  <mergeCells count="5">
    <mergeCell ref="A4:E4"/>
    <mergeCell ref="A6:E6"/>
    <mergeCell ref="A9:E9"/>
    <mergeCell ref="A30:E30"/>
    <mergeCell ref="A20:E20"/>
  </mergeCells>
  <pageMargins left="0.7" right="0.7" top="0.75" bottom="0.75" header="0.3" footer="0.3"/>
  <pageSetup paperSize="9" scale="56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40"/>
  <sheetViews>
    <sheetView view="pageBreakPreview" zoomScaleNormal="100" zoomScaleSheetLayoutView="100" workbookViewId="0">
      <selection activeCell="E2" sqref="E2"/>
    </sheetView>
  </sheetViews>
  <sheetFormatPr defaultRowHeight="15.75" x14ac:dyDescent="0.25"/>
  <cols>
    <col min="1" max="1" width="4.85546875" style="1" customWidth="1"/>
    <col min="2" max="2" width="61.85546875" style="1" customWidth="1"/>
    <col min="3" max="3" width="14.140625" style="1" bestFit="1" customWidth="1"/>
    <col min="4" max="4" width="15.140625" style="1" customWidth="1"/>
    <col min="5" max="5" width="41.7109375" style="1" customWidth="1"/>
    <col min="6" max="7" width="9.140625" style="1"/>
    <col min="8" max="8" width="14.7109375" style="1" customWidth="1"/>
    <col min="9" max="9" width="9.140625" style="1"/>
    <col min="10" max="10" width="14.5703125" style="1" customWidth="1"/>
    <col min="11" max="25" width="9.140625" style="1"/>
  </cols>
  <sheetData>
    <row r="1" spans="1:25" x14ac:dyDescent="0.25">
      <c r="E1" s="52" t="s">
        <v>221</v>
      </c>
    </row>
    <row r="2" spans="1:25" x14ac:dyDescent="0.25">
      <c r="E2" s="52"/>
    </row>
    <row r="3" spans="1:25" x14ac:dyDescent="0.25">
      <c r="E3" s="6"/>
    </row>
    <row r="4" spans="1:25" ht="18.75" x14ac:dyDescent="0.25">
      <c r="A4" s="57" t="s">
        <v>104</v>
      </c>
      <c r="B4" s="57"/>
      <c r="C4" s="57"/>
      <c r="D4" s="57"/>
      <c r="E4" s="57"/>
    </row>
    <row r="5" spans="1:25" ht="18.75" x14ac:dyDescent="0.25">
      <c r="A5" s="7"/>
      <c r="B5" s="7"/>
      <c r="C5" s="7"/>
      <c r="D5" s="7"/>
      <c r="E5" s="7"/>
    </row>
    <row r="7" spans="1:25" s="3" customFormat="1" ht="32.25" customHeight="1" x14ac:dyDescent="0.25">
      <c r="A7" s="15" t="s">
        <v>0</v>
      </c>
      <c r="B7" s="15" t="s">
        <v>1</v>
      </c>
      <c r="C7" s="15" t="s">
        <v>2</v>
      </c>
      <c r="D7" s="15" t="s">
        <v>3</v>
      </c>
      <c r="E7" s="15" t="s">
        <v>4</v>
      </c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5" s="3" customFormat="1" x14ac:dyDescent="0.25">
      <c r="A8" s="55" t="s">
        <v>21</v>
      </c>
      <c r="B8" s="55"/>
      <c r="C8" s="55"/>
      <c r="D8" s="55"/>
      <c r="E8" s="55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ht="126" x14ac:dyDescent="0.25">
      <c r="A9" s="10">
        <v>1</v>
      </c>
      <c r="B9" s="11" t="s">
        <v>22</v>
      </c>
      <c r="C9" s="10" t="s">
        <v>6</v>
      </c>
      <c r="D9" s="10">
        <v>3</v>
      </c>
      <c r="E9" s="12" t="s">
        <v>126</v>
      </c>
    </row>
    <row r="10" spans="1:25" ht="252" x14ac:dyDescent="0.25">
      <c r="A10" s="10">
        <v>2</v>
      </c>
      <c r="B10" s="11" t="s">
        <v>133</v>
      </c>
      <c r="C10" s="10" t="s">
        <v>6</v>
      </c>
      <c r="D10" s="10">
        <v>2</v>
      </c>
      <c r="E10" s="12" t="s">
        <v>178</v>
      </c>
    </row>
    <row r="11" spans="1:25" ht="173.25" x14ac:dyDescent="0.25">
      <c r="A11" s="10">
        <v>3</v>
      </c>
      <c r="B11" s="11" t="s">
        <v>134</v>
      </c>
      <c r="C11" s="10" t="s">
        <v>6</v>
      </c>
      <c r="D11" s="10">
        <v>2</v>
      </c>
      <c r="E11" s="12" t="s">
        <v>129</v>
      </c>
    </row>
    <row r="12" spans="1:25" ht="63" x14ac:dyDescent="0.25">
      <c r="A12" s="10">
        <v>4</v>
      </c>
      <c r="B12" s="11" t="s">
        <v>26</v>
      </c>
      <c r="C12" s="10" t="s">
        <v>8</v>
      </c>
      <c r="D12" s="10">
        <f>D13*8</f>
        <v>56</v>
      </c>
      <c r="E12" s="20" t="s">
        <v>127</v>
      </c>
    </row>
    <row r="13" spans="1:25" ht="78.75" x14ac:dyDescent="0.25">
      <c r="A13" s="10">
        <v>5</v>
      </c>
      <c r="B13" s="11" t="s">
        <v>24</v>
      </c>
      <c r="C13" s="10" t="s">
        <v>6</v>
      </c>
      <c r="D13" s="10">
        <f>D9+D10+D11</f>
        <v>7</v>
      </c>
      <c r="E13" s="12" t="s">
        <v>125</v>
      </c>
    </row>
    <row r="14" spans="1:25" ht="252" x14ac:dyDescent="0.25">
      <c r="A14" s="10">
        <v>6</v>
      </c>
      <c r="B14" s="11" t="s">
        <v>25</v>
      </c>
      <c r="C14" s="10" t="s">
        <v>12</v>
      </c>
      <c r="D14" s="10">
        <v>2</v>
      </c>
      <c r="E14" s="12" t="s">
        <v>180</v>
      </c>
    </row>
    <row r="15" spans="1:25" ht="152.25" customHeight="1" x14ac:dyDescent="0.25">
      <c r="A15" s="10">
        <v>7</v>
      </c>
      <c r="B15" s="11" t="s">
        <v>38</v>
      </c>
      <c r="C15" s="15" t="s">
        <v>14</v>
      </c>
      <c r="D15" s="15">
        <f>SUM(D9:D11)*3</f>
        <v>21</v>
      </c>
      <c r="E15" s="12" t="s">
        <v>181</v>
      </c>
    </row>
    <row r="16" spans="1:25" ht="126" x14ac:dyDescent="0.25">
      <c r="A16" s="10">
        <v>8</v>
      </c>
      <c r="B16" s="11" t="s">
        <v>39</v>
      </c>
      <c r="C16" s="15" t="s">
        <v>8</v>
      </c>
      <c r="D16" s="15">
        <f>SUM(D9:D11)*7</f>
        <v>49</v>
      </c>
      <c r="E16" s="12" t="s">
        <v>182</v>
      </c>
    </row>
    <row r="17" spans="1:10" ht="110.25" x14ac:dyDescent="0.25">
      <c r="A17" s="10">
        <v>9</v>
      </c>
      <c r="B17" s="11" t="s">
        <v>40</v>
      </c>
      <c r="C17" s="15" t="s">
        <v>17</v>
      </c>
      <c r="D17" s="15">
        <f>SUM(D9:D11)*1.05</f>
        <v>7.3500000000000005</v>
      </c>
      <c r="E17" s="12" t="s">
        <v>183</v>
      </c>
    </row>
    <row r="18" spans="1:10" ht="78.75" x14ac:dyDescent="0.25">
      <c r="A18" s="10">
        <v>10</v>
      </c>
      <c r="B18" s="11" t="s">
        <v>20</v>
      </c>
      <c r="C18" s="15" t="s">
        <v>17</v>
      </c>
      <c r="D18" s="15">
        <f>D17</f>
        <v>7.3500000000000005</v>
      </c>
      <c r="E18" s="50" t="s">
        <v>184</v>
      </c>
    </row>
    <row r="19" spans="1:10" ht="157.5" x14ac:dyDescent="0.25">
      <c r="A19" s="10">
        <v>11</v>
      </c>
      <c r="B19" s="11" t="s">
        <v>36</v>
      </c>
      <c r="C19" s="10" t="s">
        <v>27</v>
      </c>
      <c r="D19" s="10">
        <f>16.991</f>
        <v>16.991</v>
      </c>
      <c r="E19" s="12" t="s">
        <v>130</v>
      </c>
    </row>
    <row r="20" spans="1:10" ht="31.5" x14ac:dyDescent="0.25">
      <c r="A20" s="10">
        <v>12</v>
      </c>
      <c r="B20" s="11" t="s">
        <v>131</v>
      </c>
      <c r="C20" s="10" t="s">
        <v>8</v>
      </c>
      <c r="D20" s="10">
        <v>24</v>
      </c>
      <c r="E20" s="12" t="s">
        <v>69</v>
      </c>
    </row>
    <row r="21" spans="1:10" x14ac:dyDescent="0.25">
      <c r="A21" s="10">
        <v>13</v>
      </c>
      <c r="B21" s="11" t="s">
        <v>132</v>
      </c>
      <c r="C21" s="10" t="s">
        <v>8</v>
      </c>
      <c r="D21" s="10">
        <v>24</v>
      </c>
      <c r="E21" s="12" t="s">
        <v>72</v>
      </c>
    </row>
    <row r="22" spans="1:10" ht="47.25" x14ac:dyDescent="0.25">
      <c r="A22" s="10">
        <v>14</v>
      </c>
      <c r="B22" s="11" t="s">
        <v>73</v>
      </c>
      <c r="C22" s="10" t="s">
        <v>17</v>
      </c>
      <c r="D22" s="10">
        <v>17.28</v>
      </c>
      <c r="E22" s="12" t="s">
        <v>211</v>
      </c>
    </row>
    <row r="23" spans="1:10" x14ac:dyDescent="0.25">
      <c r="A23" s="58" t="s">
        <v>41</v>
      </c>
      <c r="B23" s="58"/>
      <c r="C23" s="58"/>
      <c r="D23" s="58"/>
      <c r="E23" s="58"/>
    </row>
    <row r="24" spans="1:10" x14ac:dyDescent="0.25">
      <c r="A24" s="15">
        <v>1</v>
      </c>
      <c r="B24" s="11" t="s">
        <v>105</v>
      </c>
      <c r="C24" s="15" t="s">
        <v>14</v>
      </c>
      <c r="D24" s="15">
        <v>1</v>
      </c>
      <c r="E24" s="18"/>
      <c r="H24" s="34"/>
      <c r="J24" s="35"/>
    </row>
    <row r="25" spans="1:10" x14ac:dyDescent="0.25">
      <c r="A25" s="10">
        <v>2</v>
      </c>
      <c r="B25" s="11" t="s">
        <v>106</v>
      </c>
      <c r="C25" s="15" t="s">
        <v>14</v>
      </c>
      <c r="D25" s="15">
        <v>1</v>
      </c>
      <c r="E25" s="12"/>
      <c r="H25" s="34"/>
      <c r="J25" s="35"/>
    </row>
    <row r="26" spans="1:10" ht="47.25" x14ac:dyDescent="0.25">
      <c r="A26" s="10">
        <v>3</v>
      </c>
      <c r="B26" s="11" t="s">
        <v>135</v>
      </c>
      <c r="C26" s="15" t="s">
        <v>14</v>
      </c>
      <c r="D26" s="15">
        <v>2</v>
      </c>
      <c r="E26" s="12" t="s">
        <v>212</v>
      </c>
      <c r="H26" s="34"/>
      <c r="J26" s="35"/>
    </row>
    <row r="27" spans="1:10" ht="47.25" x14ac:dyDescent="0.25">
      <c r="A27" s="10">
        <v>4</v>
      </c>
      <c r="B27" s="11" t="s">
        <v>70</v>
      </c>
      <c r="C27" s="10" t="s">
        <v>27</v>
      </c>
      <c r="D27" s="10">
        <v>5.85</v>
      </c>
      <c r="E27" s="12" t="s">
        <v>71</v>
      </c>
      <c r="H27" s="34"/>
      <c r="J27" s="35"/>
    </row>
    <row r="28" spans="1:10" x14ac:dyDescent="0.25">
      <c r="H28" s="34"/>
      <c r="J28" s="35"/>
    </row>
    <row r="29" spans="1:10" x14ac:dyDescent="0.25">
      <c r="J29" s="35"/>
    </row>
    <row r="30" spans="1:10" x14ac:dyDescent="0.25">
      <c r="H30" s="36"/>
      <c r="J30" s="35"/>
    </row>
    <row r="32" spans="1:10" x14ac:dyDescent="0.25">
      <c r="H32" s="49"/>
    </row>
    <row r="33" spans="2:8" x14ac:dyDescent="0.25">
      <c r="B33" s="8"/>
      <c r="H33" s="49"/>
    </row>
    <row r="34" spans="2:8" x14ac:dyDescent="0.25">
      <c r="B34" s="8"/>
      <c r="H34" s="49"/>
    </row>
    <row r="35" spans="2:8" x14ac:dyDescent="0.25">
      <c r="B35" s="9"/>
      <c r="H35" s="49"/>
    </row>
    <row r="36" spans="2:8" x14ac:dyDescent="0.25">
      <c r="B36" s="9"/>
      <c r="H36" s="49"/>
    </row>
    <row r="37" spans="2:8" x14ac:dyDescent="0.25">
      <c r="H37" s="49"/>
    </row>
    <row r="38" spans="2:8" x14ac:dyDescent="0.25">
      <c r="H38" s="49"/>
    </row>
    <row r="39" spans="2:8" x14ac:dyDescent="0.25">
      <c r="H39" s="49"/>
    </row>
    <row r="40" spans="2:8" x14ac:dyDescent="0.25">
      <c r="H40" s="49"/>
    </row>
  </sheetData>
  <mergeCells count="3">
    <mergeCell ref="A4:E4"/>
    <mergeCell ref="A8:E8"/>
    <mergeCell ref="A23:E23"/>
  </mergeCells>
  <pageMargins left="0.7" right="0.7" top="0.75" bottom="0.75" header="0.3" footer="0.3"/>
  <pageSetup paperSize="9" scale="63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32"/>
  <sheetViews>
    <sheetView view="pageBreakPreview" zoomScale="85" zoomScaleNormal="100" zoomScaleSheetLayoutView="85" workbookViewId="0">
      <selection activeCell="E2" sqref="E2"/>
    </sheetView>
  </sheetViews>
  <sheetFormatPr defaultRowHeight="15.75" x14ac:dyDescent="0.25"/>
  <cols>
    <col min="1" max="1" width="4.85546875" style="1" customWidth="1"/>
    <col min="2" max="2" width="61.85546875" style="1" customWidth="1"/>
    <col min="3" max="3" width="14.140625" style="1" bestFit="1" customWidth="1"/>
    <col min="4" max="4" width="15.140625" style="1" customWidth="1"/>
    <col min="5" max="5" width="51.85546875" style="1" customWidth="1"/>
    <col min="6" max="25" width="9.140625" style="1"/>
  </cols>
  <sheetData>
    <row r="1" spans="1:25" x14ac:dyDescent="0.25">
      <c r="E1" s="52" t="s">
        <v>222</v>
      </c>
    </row>
    <row r="2" spans="1:25" x14ac:dyDescent="0.25">
      <c r="E2" s="52"/>
    </row>
    <row r="3" spans="1:25" x14ac:dyDescent="0.25">
      <c r="E3" s="6"/>
    </row>
    <row r="4" spans="1:25" ht="18.75" x14ac:dyDescent="0.25">
      <c r="A4" s="57" t="s">
        <v>109</v>
      </c>
      <c r="B4" s="57"/>
      <c r="C4" s="57"/>
      <c r="D4" s="57"/>
      <c r="E4" s="57"/>
    </row>
    <row r="5" spans="1:25" ht="18.75" x14ac:dyDescent="0.25">
      <c r="A5" s="19"/>
      <c r="B5" s="19"/>
      <c r="C5" s="19"/>
      <c r="D5" s="19"/>
      <c r="E5" s="19"/>
    </row>
    <row r="6" spans="1:25" ht="34.5" customHeight="1" x14ac:dyDescent="0.25">
      <c r="A6" s="59" t="s">
        <v>179</v>
      </c>
      <c r="B6" s="59"/>
      <c r="C6" s="59"/>
      <c r="D6" s="59"/>
      <c r="E6" s="59"/>
    </row>
    <row r="8" spans="1:25" s="3" customFormat="1" ht="32.25" customHeight="1" x14ac:dyDescent="0.25">
      <c r="A8" s="15" t="s">
        <v>0</v>
      </c>
      <c r="B8" s="15" t="s">
        <v>1</v>
      </c>
      <c r="C8" s="15" t="s">
        <v>2</v>
      </c>
      <c r="D8" s="15" t="s">
        <v>3</v>
      </c>
      <c r="E8" s="15" t="s">
        <v>4</v>
      </c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s="3" customFormat="1" x14ac:dyDescent="0.25">
      <c r="A9" s="55" t="s">
        <v>21</v>
      </c>
      <c r="B9" s="55"/>
      <c r="C9" s="55"/>
      <c r="D9" s="55"/>
      <c r="E9" s="55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ht="157.5" x14ac:dyDescent="0.25">
      <c r="A10" s="10">
        <v>1</v>
      </c>
      <c r="B10" s="11" t="s">
        <v>22</v>
      </c>
      <c r="C10" s="10" t="s">
        <v>6</v>
      </c>
      <c r="D10" s="10">
        <v>10</v>
      </c>
      <c r="E10" s="12" t="s">
        <v>191</v>
      </c>
    </row>
    <row r="11" spans="1:25" ht="189" x14ac:dyDescent="0.25">
      <c r="A11" s="10">
        <v>2</v>
      </c>
      <c r="B11" s="11" t="s">
        <v>133</v>
      </c>
      <c r="C11" s="10" t="s">
        <v>6</v>
      </c>
      <c r="D11" s="10">
        <v>3</v>
      </c>
      <c r="E11" s="12" t="s">
        <v>192</v>
      </c>
    </row>
    <row r="12" spans="1:25" ht="126" x14ac:dyDescent="0.25">
      <c r="A12" s="10">
        <v>3</v>
      </c>
      <c r="B12" s="11" t="s">
        <v>150</v>
      </c>
      <c r="C12" s="10" t="s">
        <v>6</v>
      </c>
      <c r="D12" s="10">
        <v>2</v>
      </c>
      <c r="E12" s="12" t="s">
        <v>138</v>
      </c>
    </row>
    <row r="13" spans="1:25" ht="63" x14ac:dyDescent="0.25">
      <c r="A13" s="10">
        <v>4</v>
      </c>
      <c r="B13" s="11" t="s">
        <v>26</v>
      </c>
      <c r="C13" s="10" t="s">
        <v>8</v>
      </c>
      <c r="D13" s="10">
        <f>D14*8</f>
        <v>120</v>
      </c>
      <c r="E13" s="20" t="s">
        <v>136</v>
      </c>
    </row>
    <row r="14" spans="1:25" ht="78.75" x14ac:dyDescent="0.25">
      <c r="A14" s="10">
        <v>5</v>
      </c>
      <c r="B14" s="11" t="s">
        <v>24</v>
      </c>
      <c r="C14" s="10" t="s">
        <v>6</v>
      </c>
      <c r="D14" s="10">
        <f>D10+D11+D12</f>
        <v>15</v>
      </c>
      <c r="E14" s="12" t="s">
        <v>137</v>
      </c>
    </row>
    <row r="15" spans="1:25" ht="282" customHeight="1" x14ac:dyDescent="0.25">
      <c r="A15" s="10">
        <v>6</v>
      </c>
      <c r="B15" s="11" t="s">
        <v>25</v>
      </c>
      <c r="C15" s="10" t="s">
        <v>12</v>
      </c>
      <c r="D15" s="10">
        <v>2</v>
      </c>
      <c r="E15" s="12" t="s">
        <v>190</v>
      </c>
    </row>
    <row r="16" spans="1:25" ht="110.25" x14ac:dyDescent="0.25">
      <c r="A16" s="10">
        <v>7</v>
      </c>
      <c r="B16" s="11" t="s">
        <v>38</v>
      </c>
      <c r="C16" s="15" t="s">
        <v>14</v>
      </c>
      <c r="D16" s="15">
        <f>SUM(D10:D12)*3</f>
        <v>45</v>
      </c>
      <c r="E16" s="12" t="s">
        <v>188</v>
      </c>
    </row>
    <row r="17" spans="1:5" ht="110.25" x14ac:dyDescent="0.25">
      <c r="A17" s="10">
        <v>8</v>
      </c>
      <c r="B17" s="11" t="s">
        <v>39</v>
      </c>
      <c r="C17" s="15" t="s">
        <v>8</v>
      </c>
      <c r="D17" s="15">
        <f>SUM(D10:D12)*7</f>
        <v>105</v>
      </c>
      <c r="E17" s="12" t="s">
        <v>189</v>
      </c>
    </row>
    <row r="18" spans="1:5" ht="129.75" customHeight="1" x14ac:dyDescent="0.25">
      <c r="A18" s="10">
        <v>9</v>
      </c>
      <c r="B18" s="11" t="s">
        <v>40</v>
      </c>
      <c r="C18" s="15" t="s">
        <v>17</v>
      </c>
      <c r="D18" s="15">
        <f>SUM(D10:D12)*1.05</f>
        <v>15.75</v>
      </c>
      <c r="E18" s="12" t="s">
        <v>186</v>
      </c>
    </row>
    <row r="19" spans="1:5" ht="102.75" customHeight="1" x14ac:dyDescent="0.25">
      <c r="A19" s="10">
        <v>10</v>
      </c>
      <c r="B19" s="11" t="s">
        <v>20</v>
      </c>
      <c r="C19" s="15" t="s">
        <v>17</v>
      </c>
      <c r="D19" s="15">
        <f>D18</f>
        <v>15.75</v>
      </c>
      <c r="E19" s="50" t="s">
        <v>187</v>
      </c>
    </row>
    <row r="20" spans="1:5" ht="110.25" x14ac:dyDescent="0.25">
      <c r="A20" s="10">
        <v>11</v>
      </c>
      <c r="B20" s="11" t="s">
        <v>36</v>
      </c>
      <c r="C20" s="10" t="s">
        <v>27</v>
      </c>
      <c r="D20" s="10">
        <v>28.268999999999998</v>
      </c>
      <c r="E20" s="12" t="s">
        <v>139</v>
      </c>
    </row>
    <row r="21" spans="1:5" ht="31.5" x14ac:dyDescent="0.25">
      <c r="A21" s="10">
        <v>12</v>
      </c>
      <c r="B21" s="11" t="s">
        <v>131</v>
      </c>
      <c r="C21" s="10" t="s">
        <v>8</v>
      </c>
      <c r="D21" s="10">
        <v>24</v>
      </c>
      <c r="E21" s="12" t="s">
        <v>69</v>
      </c>
    </row>
    <row r="22" spans="1:5" x14ac:dyDescent="0.25">
      <c r="A22" s="10">
        <v>13</v>
      </c>
      <c r="B22" s="11" t="s">
        <v>132</v>
      </c>
      <c r="C22" s="10" t="s">
        <v>8</v>
      </c>
      <c r="D22" s="10">
        <v>24</v>
      </c>
      <c r="E22" s="12" t="s">
        <v>72</v>
      </c>
    </row>
    <row r="23" spans="1:5" ht="47.25" x14ac:dyDescent="0.25">
      <c r="A23" s="10">
        <v>14</v>
      </c>
      <c r="B23" s="11" t="s">
        <v>73</v>
      </c>
      <c r="C23" s="10" t="s">
        <v>17</v>
      </c>
      <c r="D23" s="10">
        <v>17.28</v>
      </c>
      <c r="E23" s="12" t="s">
        <v>213</v>
      </c>
    </row>
    <row r="24" spans="1:5" x14ac:dyDescent="0.25">
      <c r="A24" s="27"/>
      <c r="B24" s="28"/>
      <c r="C24" s="27"/>
      <c r="D24" s="27"/>
      <c r="E24" s="29"/>
    </row>
    <row r="27" spans="1:5" s="1" customFormat="1" x14ac:dyDescent="0.25"/>
    <row r="28" spans="1:5" s="1" customFormat="1" x14ac:dyDescent="0.25"/>
    <row r="29" spans="1:5" s="1" customFormat="1" x14ac:dyDescent="0.25">
      <c r="B29" s="8"/>
    </row>
    <row r="30" spans="1:5" s="1" customFormat="1" x14ac:dyDescent="0.25">
      <c r="B30" s="8"/>
    </row>
    <row r="31" spans="1:5" x14ac:dyDescent="0.25">
      <c r="B31" s="9"/>
    </row>
    <row r="32" spans="1:5" x14ac:dyDescent="0.25">
      <c r="B32" s="9"/>
    </row>
  </sheetData>
  <mergeCells count="3">
    <mergeCell ref="A4:E4"/>
    <mergeCell ref="A6:E6"/>
    <mergeCell ref="A9:E9"/>
  </mergeCells>
  <pageMargins left="0.7" right="0.7" top="0.75" bottom="0.75" header="0.3" footer="0.3"/>
  <pageSetup paperSize="9" scale="59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A30"/>
  <sheetViews>
    <sheetView view="pageBreakPreview" zoomScaleNormal="100" zoomScaleSheetLayoutView="100" workbookViewId="0">
      <selection activeCell="E2" sqref="E2"/>
    </sheetView>
  </sheetViews>
  <sheetFormatPr defaultRowHeight="15.75" x14ac:dyDescent="0.25"/>
  <cols>
    <col min="1" max="1" width="4.85546875" style="13" customWidth="1"/>
    <col min="2" max="2" width="61.85546875" style="13" customWidth="1"/>
    <col min="3" max="3" width="14.140625" style="13" bestFit="1" customWidth="1"/>
    <col min="4" max="4" width="15.140625" style="13" customWidth="1"/>
    <col min="5" max="5" width="41.7109375" style="13" customWidth="1"/>
    <col min="6" max="27" width="9.140625" style="13"/>
    <col min="28" max="16384" width="9.140625" style="14"/>
  </cols>
  <sheetData>
    <row r="1" spans="1:27" x14ac:dyDescent="0.25">
      <c r="E1" s="52" t="s">
        <v>223</v>
      </c>
    </row>
    <row r="2" spans="1:27" x14ac:dyDescent="0.25">
      <c r="E2" s="52"/>
    </row>
    <row r="3" spans="1:27" x14ac:dyDescent="0.25">
      <c r="E3" s="21"/>
    </row>
    <row r="4" spans="1:27" ht="18.75" x14ac:dyDescent="0.25">
      <c r="A4" s="54" t="s">
        <v>108</v>
      </c>
      <c r="B4" s="54"/>
      <c r="C4" s="54"/>
      <c r="D4" s="54"/>
      <c r="E4" s="54"/>
    </row>
    <row r="5" spans="1:27" ht="18.75" x14ac:dyDescent="0.25">
      <c r="A5" s="22"/>
      <c r="B5" s="22"/>
      <c r="C5" s="22"/>
      <c r="D5" s="22"/>
      <c r="E5" s="22"/>
    </row>
    <row r="6" spans="1:27" ht="34.5" customHeight="1" x14ac:dyDescent="0.25">
      <c r="A6" s="56" t="s">
        <v>9</v>
      </c>
      <c r="B6" s="56"/>
      <c r="C6" s="56"/>
      <c r="D6" s="56"/>
      <c r="E6" s="56"/>
    </row>
    <row r="8" spans="1:27" s="24" customFormat="1" ht="32.25" customHeight="1" x14ac:dyDescent="0.25">
      <c r="A8" s="15" t="s">
        <v>0</v>
      </c>
      <c r="B8" s="15" t="s">
        <v>1</v>
      </c>
      <c r="C8" s="15" t="s">
        <v>2</v>
      </c>
      <c r="D8" s="15" t="s">
        <v>3</v>
      </c>
      <c r="E8" s="15" t="s">
        <v>4</v>
      </c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 s="23"/>
    </row>
    <row r="9" spans="1:27" s="24" customFormat="1" x14ac:dyDescent="0.25">
      <c r="A9" s="55" t="s">
        <v>51</v>
      </c>
      <c r="B9" s="55"/>
      <c r="C9" s="55"/>
      <c r="D9" s="55"/>
      <c r="E9" s="55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  <c r="X9" s="23"/>
      <c r="Y9" s="23"/>
      <c r="Z9" s="23"/>
      <c r="AA9" s="23"/>
    </row>
    <row r="10" spans="1:27" ht="126" x14ac:dyDescent="0.25">
      <c r="A10" s="10">
        <v>1</v>
      </c>
      <c r="B10" s="11" t="s">
        <v>74</v>
      </c>
      <c r="C10" s="10" t="s">
        <v>6</v>
      </c>
      <c r="D10" s="10">
        <v>6</v>
      </c>
      <c r="E10" s="12" t="s">
        <v>140</v>
      </c>
    </row>
    <row r="11" spans="1:27" ht="126" x14ac:dyDescent="0.25">
      <c r="A11" s="10">
        <v>2</v>
      </c>
      <c r="B11" s="11" t="s">
        <v>214</v>
      </c>
      <c r="C11" s="10" t="s">
        <v>6</v>
      </c>
      <c r="D11" s="10">
        <v>3</v>
      </c>
      <c r="E11" s="12" t="s">
        <v>141</v>
      </c>
    </row>
    <row r="12" spans="1:27" ht="63" hidden="1" x14ac:dyDescent="0.25">
      <c r="A12" s="10">
        <v>3</v>
      </c>
      <c r="B12" s="11" t="s">
        <v>75</v>
      </c>
      <c r="C12" s="10" t="s">
        <v>6</v>
      </c>
      <c r="D12" s="10">
        <v>0</v>
      </c>
      <c r="E12" s="12" t="s">
        <v>23</v>
      </c>
    </row>
    <row r="13" spans="1:27" ht="47.25" x14ac:dyDescent="0.25">
      <c r="A13" s="10">
        <v>3</v>
      </c>
      <c r="B13" s="11" t="s">
        <v>46</v>
      </c>
      <c r="C13" s="10" t="s">
        <v>14</v>
      </c>
      <c r="D13" s="10">
        <v>9</v>
      </c>
      <c r="E13" s="12" t="s">
        <v>142</v>
      </c>
    </row>
    <row r="14" spans="1:27" ht="63" x14ac:dyDescent="0.25">
      <c r="A14" s="10">
        <v>4</v>
      </c>
      <c r="B14" s="11" t="s">
        <v>26</v>
      </c>
      <c r="C14" s="10" t="s">
        <v>8</v>
      </c>
      <c r="D14" s="10">
        <f>D15*8</f>
        <v>72</v>
      </c>
      <c r="E14" s="20" t="s">
        <v>143</v>
      </c>
    </row>
    <row r="15" spans="1:27" ht="94.5" x14ac:dyDescent="0.25">
      <c r="A15" s="10">
        <v>5</v>
      </c>
      <c r="B15" s="11" t="s">
        <v>44</v>
      </c>
      <c r="C15" s="10" t="s">
        <v>6</v>
      </c>
      <c r="D15" s="10">
        <f>D10+D11+D12</f>
        <v>9</v>
      </c>
      <c r="E15" s="12" t="s">
        <v>144</v>
      </c>
    </row>
    <row r="16" spans="1:27" s="13" customFormat="1" ht="110.25" x14ac:dyDescent="0.25">
      <c r="A16" s="10">
        <v>7</v>
      </c>
      <c r="B16" s="11" t="s">
        <v>36</v>
      </c>
      <c r="C16" s="10" t="s">
        <v>27</v>
      </c>
      <c r="D16" s="10">
        <v>23.911000000000001</v>
      </c>
      <c r="E16" s="12" t="s">
        <v>145</v>
      </c>
    </row>
    <row r="17" spans="1:27" customFormat="1" ht="31.5" x14ac:dyDescent="0.25">
      <c r="A17" s="10">
        <v>8</v>
      </c>
      <c r="B17" s="11" t="s">
        <v>131</v>
      </c>
      <c r="C17" s="10" t="s">
        <v>8</v>
      </c>
      <c r="D17" s="10">
        <v>24</v>
      </c>
      <c r="E17" s="12" t="s">
        <v>69</v>
      </c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</row>
    <row r="18" spans="1:27" customFormat="1" x14ac:dyDescent="0.25">
      <c r="A18" s="10">
        <v>9</v>
      </c>
      <c r="B18" s="11" t="s">
        <v>132</v>
      </c>
      <c r="C18" s="10" t="s">
        <v>8</v>
      </c>
      <c r="D18" s="10">
        <v>24</v>
      </c>
      <c r="E18" s="12" t="s">
        <v>72</v>
      </c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</row>
    <row r="19" spans="1:27" customFormat="1" ht="47.25" x14ac:dyDescent="0.25">
      <c r="A19" s="10">
        <v>10</v>
      </c>
      <c r="B19" s="11" t="s">
        <v>73</v>
      </c>
      <c r="C19" s="10" t="s">
        <v>17</v>
      </c>
      <c r="D19" s="10">
        <v>17.28</v>
      </c>
      <c r="E19" s="12" t="s">
        <v>215</v>
      </c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</row>
    <row r="20" spans="1:27" s="13" customFormat="1" x14ac:dyDescent="0.25">
      <c r="A20" s="27"/>
      <c r="B20" s="28"/>
      <c r="C20" s="27"/>
      <c r="D20" s="27"/>
      <c r="E20" s="29"/>
    </row>
    <row r="23" spans="1:27" s="13" customFormat="1" x14ac:dyDescent="0.25"/>
    <row r="24" spans="1:27" s="13" customFormat="1" x14ac:dyDescent="0.25"/>
    <row r="27" spans="1:27" s="13" customFormat="1" x14ac:dyDescent="0.25">
      <c r="B27" s="25"/>
    </row>
    <row r="28" spans="1:27" s="13" customFormat="1" x14ac:dyDescent="0.25">
      <c r="B28" s="25"/>
    </row>
    <row r="29" spans="1:27" s="13" customFormat="1" x14ac:dyDescent="0.25">
      <c r="B29" s="26"/>
    </row>
    <row r="30" spans="1:27" s="13" customFormat="1" x14ac:dyDescent="0.25">
      <c r="B30" s="26"/>
    </row>
  </sheetData>
  <mergeCells count="3">
    <mergeCell ref="A4:E4"/>
    <mergeCell ref="A6:E6"/>
    <mergeCell ref="A9:E9"/>
  </mergeCells>
  <pageMargins left="0.7" right="0.7" top="0.75" bottom="0.75" header="0.3" footer="0.3"/>
  <pageSetup paperSize="9" scale="63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20"/>
  <sheetViews>
    <sheetView view="pageBreakPreview" zoomScaleNormal="100" zoomScaleSheetLayoutView="100" workbookViewId="0">
      <selection activeCell="E2" sqref="E2"/>
    </sheetView>
  </sheetViews>
  <sheetFormatPr defaultRowHeight="15.75" x14ac:dyDescent="0.25"/>
  <cols>
    <col min="1" max="1" width="4.85546875" style="13" customWidth="1"/>
    <col min="2" max="2" width="61.85546875" style="13" customWidth="1"/>
    <col min="3" max="3" width="14.140625" style="13" bestFit="1" customWidth="1"/>
    <col min="4" max="4" width="15.140625" style="13" customWidth="1"/>
    <col min="5" max="5" width="41.7109375" style="13" customWidth="1"/>
    <col min="6" max="9" width="9.140625" style="13"/>
    <col min="10" max="10" width="13.42578125" style="13" customWidth="1"/>
    <col min="11" max="11" width="9.140625" style="13"/>
    <col min="12" max="12" width="15.42578125" style="13" customWidth="1"/>
    <col min="13" max="13" width="9.140625" style="13" customWidth="1"/>
    <col min="14" max="26" width="9.140625" style="13"/>
    <col min="27" max="16384" width="9.140625" style="14"/>
  </cols>
  <sheetData>
    <row r="1" spans="1:26" x14ac:dyDescent="0.25">
      <c r="E1" s="52" t="s">
        <v>224</v>
      </c>
    </row>
    <row r="2" spans="1:26" x14ac:dyDescent="0.25">
      <c r="E2" s="52"/>
    </row>
    <row r="3" spans="1:26" x14ac:dyDescent="0.25">
      <c r="E3" s="21"/>
    </row>
    <row r="4" spans="1:26" ht="18.75" x14ac:dyDescent="0.25">
      <c r="A4" s="54" t="s">
        <v>219</v>
      </c>
      <c r="B4" s="54"/>
      <c r="C4" s="54"/>
      <c r="D4" s="54"/>
      <c r="E4" s="54"/>
    </row>
    <row r="5" spans="1:26" ht="18.75" x14ac:dyDescent="0.25">
      <c r="A5" s="51"/>
      <c r="B5" s="51"/>
      <c r="C5" s="51"/>
      <c r="D5" s="51"/>
      <c r="E5" s="51"/>
    </row>
    <row r="6" spans="1:26" ht="34.5" customHeight="1" x14ac:dyDescent="0.25">
      <c r="A6" s="56" t="s">
        <v>9</v>
      </c>
      <c r="B6" s="56"/>
      <c r="C6" s="56"/>
      <c r="D6" s="56"/>
      <c r="E6" s="56"/>
    </row>
    <row r="8" spans="1:26" s="24" customFormat="1" ht="32.25" customHeight="1" x14ac:dyDescent="0.25">
      <c r="A8" s="15" t="s">
        <v>0</v>
      </c>
      <c r="B8" s="15" t="s">
        <v>1</v>
      </c>
      <c r="C8" s="15" t="s">
        <v>2</v>
      </c>
      <c r="D8" s="15" t="s">
        <v>3</v>
      </c>
      <c r="E8" s="15" t="s">
        <v>4</v>
      </c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</row>
    <row r="9" spans="1:26" s="13" customFormat="1" x14ac:dyDescent="0.25">
      <c r="A9" s="27"/>
      <c r="B9" s="28"/>
      <c r="C9" s="27"/>
      <c r="D9" s="27"/>
      <c r="E9" s="29"/>
    </row>
    <row r="10" spans="1:26" x14ac:dyDescent="0.25">
      <c r="A10" s="30" t="s">
        <v>5</v>
      </c>
    </row>
    <row r="11" spans="1:26" ht="31.5" x14ac:dyDescent="0.25">
      <c r="A11" s="10">
        <v>1</v>
      </c>
      <c r="B11" s="11" t="s">
        <v>10</v>
      </c>
      <c r="C11" s="10" t="s">
        <v>8</v>
      </c>
      <c r="D11" s="10">
        <v>20</v>
      </c>
      <c r="E11" s="12" t="s">
        <v>37</v>
      </c>
    </row>
    <row r="13" spans="1:26" s="13" customFormat="1" x14ac:dyDescent="0.25"/>
    <row r="14" spans="1:26" s="13" customFormat="1" x14ac:dyDescent="0.25"/>
    <row r="17" spans="2:2" s="13" customFormat="1" x14ac:dyDescent="0.25">
      <c r="B17" s="25"/>
    </row>
    <row r="18" spans="2:2" s="13" customFormat="1" x14ac:dyDescent="0.25">
      <c r="B18" s="25"/>
    </row>
    <row r="19" spans="2:2" s="13" customFormat="1" x14ac:dyDescent="0.25">
      <c r="B19" s="26"/>
    </row>
    <row r="20" spans="2:2" s="13" customFormat="1" x14ac:dyDescent="0.25">
      <c r="B20" s="26"/>
    </row>
  </sheetData>
  <mergeCells count="2">
    <mergeCell ref="A4:E4"/>
    <mergeCell ref="A6:E6"/>
  </mergeCells>
  <pageMargins left="0.7" right="0.7" top="0.75" bottom="0.75" header="0.3" footer="0.3"/>
  <pageSetup paperSize="9" scale="63" fitToHeight="0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43"/>
  <sheetViews>
    <sheetView view="pageBreakPreview" zoomScaleNormal="100" zoomScaleSheetLayoutView="100" workbookViewId="0">
      <selection activeCell="E2" sqref="E2"/>
    </sheetView>
  </sheetViews>
  <sheetFormatPr defaultRowHeight="15.75" x14ac:dyDescent="0.25"/>
  <cols>
    <col min="1" max="1" width="4.85546875" style="13" customWidth="1"/>
    <col min="2" max="2" width="61.85546875" style="13" customWidth="1"/>
    <col min="3" max="3" width="14.140625" style="13" bestFit="1" customWidth="1"/>
    <col min="4" max="4" width="15.140625" style="13" customWidth="1"/>
    <col min="5" max="5" width="41.7109375" style="13" customWidth="1"/>
    <col min="6" max="9" width="9.140625" style="13"/>
    <col min="10" max="10" width="13.42578125" style="13" customWidth="1"/>
    <col min="11" max="11" width="9.140625" style="13"/>
    <col min="12" max="12" width="15.42578125" style="13" customWidth="1"/>
    <col min="13" max="13" width="9.140625" style="13" customWidth="1"/>
    <col min="14" max="26" width="9.140625" style="13"/>
    <col min="27" max="16384" width="9.140625" style="14"/>
  </cols>
  <sheetData>
    <row r="1" spans="1:26" x14ac:dyDescent="0.25">
      <c r="E1" s="52" t="s">
        <v>225</v>
      </c>
    </row>
    <row r="2" spans="1:26" x14ac:dyDescent="0.25">
      <c r="E2" s="52"/>
    </row>
    <row r="3" spans="1:26" x14ac:dyDescent="0.25">
      <c r="E3" s="21"/>
    </row>
    <row r="4" spans="1:26" ht="18.75" x14ac:dyDescent="0.25">
      <c r="A4" s="54" t="s">
        <v>47</v>
      </c>
      <c r="B4" s="54"/>
      <c r="C4" s="54"/>
      <c r="D4" s="54"/>
      <c r="E4" s="54"/>
    </row>
    <row r="5" spans="1:26" ht="18.75" x14ac:dyDescent="0.25">
      <c r="A5" s="22"/>
      <c r="B5" s="22"/>
      <c r="C5" s="22"/>
      <c r="D5" s="22"/>
      <c r="E5" s="22"/>
    </row>
    <row r="6" spans="1:26" ht="34.5" customHeight="1" x14ac:dyDescent="0.25">
      <c r="A6" s="56" t="s">
        <v>9</v>
      </c>
      <c r="B6" s="56"/>
      <c r="C6" s="56"/>
      <c r="D6" s="56"/>
      <c r="E6" s="56"/>
    </row>
    <row r="8" spans="1:26" s="24" customFormat="1" ht="32.25" customHeight="1" x14ac:dyDescent="0.25">
      <c r="A8" s="15" t="s">
        <v>0</v>
      </c>
      <c r="B8" s="15" t="s">
        <v>1</v>
      </c>
      <c r="C8" s="15" t="s">
        <v>2</v>
      </c>
      <c r="D8" s="15" t="s">
        <v>3</v>
      </c>
      <c r="E8" s="15" t="s">
        <v>4</v>
      </c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</row>
    <row r="9" spans="1:26" s="24" customFormat="1" x14ac:dyDescent="0.25">
      <c r="A9" s="55" t="s">
        <v>21</v>
      </c>
      <c r="B9" s="55"/>
      <c r="C9" s="55"/>
      <c r="D9" s="55"/>
      <c r="E9" s="55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  <c r="X9" s="23"/>
      <c r="Y9" s="23"/>
      <c r="Z9" s="23"/>
    </row>
    <row r="10" spans="1:26" ht="132.75" customHeight="1" x14ac:dyDescent="0.25">
      <c r="A10" s="10">
        <v>1</v>
      </c>
      <c r="B10" s="11" t="s">
        <v>22</v>
      </c>
      <c r="C10" s="10" t="s">
        <v>6</v>
      </c>
      <c r="D10" s="10">
        <v>3</v>
      </c>
      <c r="E10" s="12" t="s">
        <v>149</v>
      </c>
    </row>
    <row r="11" spans="1:26" ht="157.5" x14ac:dyDescent="0.25">
      <c r="A11" s="10">
        <v>2</v>
      </c>
      <c r="B11" s="11" t="s">
        <v>133</v>
      </c>
      <c r="C11" s="10" t="s">
        <v>6</v>
      </c>
      <c r="D11" s="10">
        <v>3</v>
      </c>
      <c r="E11" s="12" t="s">
        <v>153</v>
      </c>
    </row>
    <row r="12" spans="1:26" ht="173.25" x14ac:dyDescent="0.25">
      <c r="A12" s="10">
        <v>3</v>
      </c>
      <c r="B12" s="11" t="s">
        <v>152</v>
      </c>
      <c r="C12" s="10" t="s">
        <v>6</v>
      </c>
      <c r="D12" s="10">
        <v>1</v>
      </c>
      <c r="E12" s="12" t="s">
        <v>157</v>
      </c>
    </row>
    <row r="13" spans="1:26" ht="63" x14ac:dyDescent="0.25">
      <c r="A13" s="10">
        <v>4</v>
      </c>
      <c r="B13" s="11" t="s">
        <v>26</v>
      </c>
      <c r="C13" s="10" t="s">
        <v>8</v>
      </c>
      <c r="D13" s="10">
        <f>D14*8</f>
        <v>56</v>
      </c>
      <c r="E13" s="20" t="s">
        <v>159</v>
      </c>
    </row>
    <row r="14" spans="1:26" ht="78.75" x14ac:dyDescent="0.25">
      <c r="A14" s="10">
        <v>5</v>
      </c>
      <c r="B14" s="11" t="s">
        <v>24</v>
      </c>
      <c r="C14" s="10" t="s">
        <v>6</v>
      </c>
      <c r="D14" s="10">
        <f>D10+D11+D12</f>
        <v>7</v>
      </c>
      <c r="E14" s="12" t="s">
        <v>154</v>
      </c>
    </row>
    <row r="15" spans="1:26" ht="173.25" x14ac:dyDescent="0.25">
      <c r="A15" s="10">
        <v>6</v>
      </c>
      <c r="B15" s="11" t="s">
        <v>25</v>
      </c>
      <c r="C15" s="10" t="s">
        <v>12</v>
      </c>
      <c r="D15" s="10">
        <v>2</v>
      </c>
      <c r="E15" s="12" t="s">
        <v>128</v>
      </c>
    </row>
    <row r="16" spans="1:26" ht="47.25" x14ac:dyDescent="0.25">
      <c r="A16" s="10">
        <v>7</v>
      </c>
      <c r="B16" s="11" t="s">
        <v>38</v>
      </c>
      <c r="C16" s="15" t="s">
        <v>14</v>
      </c>
      <c r="D16" s="15">
        <f>SUM(D10:D12)*3</f>
        <v>21</v>
      </c>
      <c r="E16" s="12" t="s">
        <v>155</v>
      </c>
    </row>
    <row r="17" spans="1:26" ht="47.25" x14ac:dyDescent="0.25">
      <c r="A17" s="10">
        <v>8</v>
      </c>
      <c r="B17" s="11" t="s">
        <v>39</v>
      </c>
      <c r="C17" s="15" t="s">
        <v>8</v>
      </c>
      <c r="D17" s="15">
        <f>SUM(D10:D12)*7</f>
        <v>49</v>
      </c>
      <c r="E17" s="12" t="s">
        <v>156</v>
      </c>
    </row>
    <row r="18" spans="1:26" ht="47.25" x14ac:dyDescent="0.25">
      <c r="A18" s="10">
        <v>9</v>
      </c>
      <c r="B18" s="11" t="s">
        <v>40</v>
      </c>
      <c r="C18" s="15" t="s">
        <v>17</v>
      </c>
      <c r="D18" s="15">
        <f>SUM(D10:D12)*1.05</f>
        <v>7.3500000000000005</v>
      </c>
      <c r="E18" s="12" t="s">
        <v>18</v>
      </c>
    </row>
    <row r="19" spans="1:26" s="13" customFormat="1" x14ac:dyDescent="0.25">
      <c r="A19" s="10">
        <v>10</v>
      </c>
      <c r="B19" s="11" t="s">
        <v>20</v>
      </c>
      <c r="C19" s="15" t="s">
        <v>17</v>
      </c>
      <c r="D19" s="15">
        <f>D18</f>
        <v>7.3500000000000005</v>
      </c>
      <c r="E19" s="12"/>
    </row>
    <row r="20" spans="1:26" s="13" customFormat="1" ht="157.5" x14ac:dyDescent="0.25">
      <c r="A20" s="10">
        <v>11</v>
      </c>
      <c r="B20" s="11" t="s">
        <v>36</v>
      </c>
      <c r="C20" s="10" t="s">
        <v>27</v>
      </c>
      <c r="D20" s="10">
        <v>16.922999999999998</v>
      </c>
      <c r="E20" s="12" t="s">
        <v>158</v>
      </c>
      <c r="G20" s="1"/>
      <c r="H20" s="1"/>
      <c r="I20" s="1"/>
      <c r="J20" s="34"/>
      <c r="K20" s="1"/>
      <c r="L20" s="35"/>
      <c r="M20" s="1"/>
    </row>
    <row r="21" spans="1:26" customFormat="1" ht="31.5" x14ac:dyDescent="0.25">
      <c r="A21" s="10">
        <v>12</v>
      </c>
      <c r="B21" s="11" t="s">
        <v>131</v>
      </c>
      <c r="C21" s="10" t="s">
        <v>8</v>
      </c>
      <c r="D21" s="10">
        <v>24</v>
      </c>
      <c r="E21" s="12" t="s">
        <v>69</v>
      </c>
      <c r="F21" s="1"/>
      <c r="G21" s="1"/>
      <c r="H21" s="1"/>
      <c r="I21" s="1"/>
      <c r="J21" s="34"/>
      <c r="K21" s="1"/>
      <c r="L21" s="35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customFormat="1" x14ac:dyDescent="0.25">
      <c r="A22" s="10">
        <v>13</v>
      </c>
      <c r="B22" s="11" t="s">
        <v>132</v>
      </c>
      <c r="C22" s="10" t="s">
        <v>8</v>
      </c>
      <c r="D22" s="10">
        <v>24</v>
      </c>
      <c r="E22" s="12" t="s">
        <v>72</v>
      </c>
      <c r="F22" s="1"/>
      <c r="G22" s="1"/>
      <c r="H22" s="1"/>
      <c r="I22" s="1"/>
      <c r="J22" s="1"/>
      <c r="K22" s="1"/>
      <c r="L22" s="35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customFormat="1" ht="47.25" x14ac:dyDescent="0.25">
      <c r="A23" s="10">
        <v>14</v>
      </c>
      <c r="B23" s="11" t="s">
        <v>73</v>
      </c>
      <c r="C23" s="10" t="s">
        <v>17</v>
      </c>
      <c r="D23" s="10">
        <v>17.28</v>
      </c>
      <c r="E23" s="12" t="s">
        <v>216</v>
      </c>
      <c r="F23" s="1"/>
      <c r="G23" s="1"/>
      <c r="H23" s="1"/>
      <c r="I23" s="1"/>
      <c r="J23" s="36"/>
      <c r="K23" s="1"/>
      <c r="L23" s="35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s="13" customFormat="1" x14ac:dyDescent="0.25">
      <c r="A24" s="27"/>
      <c r="B24" s="28"/>
      <c r="C24" s="27"/>
      <c r="D24" s="27"/>
      <c r="E24" s="29"/>
    </row>
    <row r="25" spans="1:26" x14ac:dyDescent="0.25">
      <c r="A25" s="30" t="s">
        <v>5</v>
      </c>
    </row>
    <row r="26" spans="1:26" ht="31.5" x14ac:dyDescent="0.25">
      <c r="A26" s="10">
        <v>1</v>
      </c>
      <c r="B26" s="11" t="s">
        <v>10</v>
      </c>
      <c r="C26" s="10" t="s">
        <v>8</v>
      </c>
      <c r="D26" s="10">
        <v>20</v>
      </c>
      <c r="E26" s="12" t="s">
        <v>37</v>
      </c>
    </row>
    <row r="28" spans="1:26" s="17" customFormat="1" x14ac:dyDescent="0.25">
      <c r="A28" s="60" t="s">
        <v>28</v>
      </c>
      <c r="B28" s="60"/>
      <c r="C28" s="60"/>
      <c r="D28" s="60"/>
      <c r="E28" s="60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</row>
    <row r="29" spans="1:26" s="17" customFormat="1" x14ac:dyDescent="0.25">
      <c r="A29" s="31">
        <v>1</v>
      </c>
      <c r="B29" s="32" t="s">
        <v>43</v>
      </c>
      <c r="C29" s="31" t="s">
        <v>14</v>
      </c>
      <c r="D29" s="31">
        <v>1</v>
      </c>
      <c r="E29" s="33" t="s">
        <v>76</v>
      </c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</row>
    <row r="30" spans="1:26" customFormat="1" ht="81" customHeight="1" x14ac:dyDescent="0.25">
      <c r="A30" s="10">
        <v>2</v>
      </c>
      <c r="B30" s="11" t="s">
        <v>78</v>
      </c>
      <c r="C30" s="15" t="s">
        <v>14</v>
      </c>
      <c r="D30" s="15">
        <v>4</v>
      </c>
      <c r="E30" s="12" t="s">
        <v>147</v>
      </c>
      <c r="F30" s="1"/>
      <c r="G30" s="1"/>
      <c r="H30" s="1"/>
      <c r="I30" s="34"/>
      <c r="J30" s="1"/>
      <c r="K30" s="35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s="17" customFormat="1" x14ac:dyDescent="0.25">
      <c r="A31" s="15">
        <v>3</v>
      </c>
      <c r="B31" s="11" t="s">
        <v>42</v>
      </c>
      <c r="C31" s="15" t="s">
        <v>14</v>
      </c>
      <c r="D31" s="15">
        <v>1</v>
      </c>
      <c r="E31" s="33" t="s">
        <v>77</v>
      </c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</row>
    <row r="32" spans="1:26" s="17" customFormat="1" ht="78.75" x14ac:dyDescent="0.25">
      <c r="A32" s="15">
        <v>4</v>
      </c>
      <c r="B32" s="11" t="s">
        <v>79</v>
      </c>
      <c r="C32" s="15" t="s">
        <v>14</v>
      </c>
      <c r="D32" s="15">
        <v>7</v>
      </c>
      <c r="E32" s="12" t="s">
        <v>148</v>
      </c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</row>
    <row r="33" spans="1:26" s="17" customFormat="1" x14ac:dyDescent="0.25">
      <c r="A33" s="15">
        <v>5</v>
      </c>
      <c r="B33" s="11" t="s">
        <v>48</v>
      </c>
      <c r="C33" s="15" t="s">
        <v>14</v>
      </c>
      <c r="D33" s="15">
        <v>1</v>
      </c>
      <c r="E33" s="18" t="s">
        <v>80</v>
      </c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</row>
    <row r="34" spans="1:26" customFormat="1" ht="94.5" x14ac:dyDescent="0.25">
      <c r="A34" s="10">
        <v>6</v>
      </c>
      <c r="B34" s="11" t="s">
        <v>81</v>
      </c>
      <c r="C34" s="10" t="s">
        <v>27</v>
      </c>
      <c r="D34" s="10">
        <v>11.99</v>
      </c>
      <c r="E34" s="12" t="s">
        <v>146</v>
      </c>
      <c r="F34" s="1"/>
      <c r="G34" s="1"/>
      <c r="H34" s="1"/>
      <c r="I34" s="34"/>
      <c r="J34" s="1"/>
      <c r="K34" s="35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6" spans="1:26" s="13" customFormat="1" x14ac:dyDescent="0.25"/>
    <row r="37" spans="1:26" s="13" customFormat="1" x14ac:dyDescent="0.25"/>
    <row r="40" spans="1:26" s="13" customFormat="1" x14ac:dyDescent="0.25">
      <c r="B40" s="25"/>
    </row>
    <row r="41" spans="1:26" s="13" customFormat="1" x14ac:dyDescent="0.25">
      <c r="B41" s="25"/>
    </row>
    <row r="42" spans="1:26" s="13" customFormat="1" x14ac:dyDescent="0.25">
      <c r="B42" s="26"/>
    </row>
    <row r="43" spans="1:26" s="13" customFormat="1" x14ac:dyDescent="0.25">
      <c r="B43" s="26"/>
    </row>
  </sheetData>
  <mergeCells count="4">
    <mergeCell ref="A4:E4"/>
    <mergeCell ref="A6:E6"/>
    <mergeCell ref="A9:E9"/>
    <mergeCell ref="A28:E28"/>
  </mergeCells>
  <pageMargins left="0.7" right="0.7" top="0.75" bottom="0.75" header="0.3" footer="0.3"/>
  <pageSetup paperSize="9" scale="63" fitToHeight="0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32"/>
  <sheetViews>
    <sheetView view="pageBreakPreview" zoomScale="70" zoomScaleNormal="100" zoomScaleSheetLayoutView="70" workbookViewId="0">
      <selection activeCell="L10" sqref="L10"/>
    </sheetView>
  </sheetViews>
  <sheetFormatPr defaultRowHeight="15.75" x14ac:dyDescent="0.25"/>
  <cols>
    <col min="1" max="1" width="4.85546875" style="1" customWidth="1"/>
    <col min="2" max="2" width="58.5703125" style="1" customWidth="1"/>
    <col min="3" max="3" width="14.140625" style="1" bestFit="1" customWidth="1"/>
    <col min="4" max="4" width="15.140625" style="1" customWidth="1"/>
    <col min="5" max="5" width="44.28515625" style="1" customWidth="1"/>
    <col min="6" max="6" width="9.140625" style="1" customWidth="1"/>
    <col min="7" max="7" width="18.140625" style="1" customWidth="1"/>
    <col min="8" max="8" width="6.28515625" style="1" customWidth="1"/>
    <col min="9" max="9" width="7.85546875" style="1" customWidth="1"/>
    <col min="10" max="10" width="14.85546875" style="1" bestFit="1" customWidth="1"/>
    <col min="11" max="11" width="9.140625" style="1"/>
    <col min="12" max="12" width="16.140625" style="1" customWidth="1"/>
    <col min="13" max="25" width="9.140625" style="1"/>
  </cols>
  <sheetData>
    <row r="1" spans="1:25" x14ac:dyDescent="0.25">
      <c r="E1" s="52" t="s">
        <v>220</v>
      </c>
    </row>
    <row r="2" spans="1:25" x14ac:dyDescent="0.25">
      <c r="E2" s="52"/>
    </row>
    <row r="3" spans="1:25" x14ac:dyDescent="0.25">
      <c r="E3" s="52"/>
    </row>
    <row r="4" spans="1:25" x14ac:dyDescent="0.25">
      <c r="A4" s="13"/>
      <c r="B4" s="13"/>
      <c r="C4" s="13"/>
      <c r="D4" s="13"/>
      <c r="E4" s="21"/>
    </row>
    <row r="5" spans="1:25" ht="18.75" x14ac:dyDescent="0.25">
      <c r="A5" s="54" t="s">
        <v>218</v>
      </c>
      <c r="B5" s="54"/>
      <c r="C5" s="54"/>
      <c r="D5" s="54"/>
      <c r="E5" s="54"/>
    </row>
    <row r="6" spans="1:25" ht="18.75" x14ac:dyDescent="0.25">
      <c r="A6" s="51"/>
      <c r="B6" s="51"/>
      <c r="C6" s="51"/>
      <c r="D6" s="51"/>
      <c r="E6" s="51"/>
    </row>
    <row r="7" spans="1:25" x14ac:dyDescent="0.25">
      <c r="A7" s="13"/>
      <c r="B7" s="13"/>
      <c r="C7" s="13"/>
      <c r="D7" s="13"/>
      <c r="E7" s="13"/>
    </row>
    <row r="8" spans="1:25" s="3" customFormat="1" ht="32.25" customHeight="1" x14ac:dyDescent="0.25">
      <c r="A8" s="15" t="s">
        <v>0</v>
      </c>
      <c r="B8" s="15" t="s">
        <v>1</v>
      </c>
      <c r="C8" s="15" t="s">
        <v>2</v>
      </c>
      <c r="D8" s="15" t="s">
        <v>3</v>
      </c>
      <c r="E8" s="15" t="s">
        <v>4</v>
      </c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s="3" customFormat="1" x14ac:dyDescent="0.25">
      <c r="A9" s="55" t="s">
        <v>82</v>
      </c>
      <c r="B9" s="55"/>
      <c r="C9" s="55"/>
      <c r="D9" s="55"/>
      <c r="E9" s="55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s="5" customFormat="1" ht="204.75" x14ac:dyDescent="0.25">
      <c r="A10" s="10">
        <v>1</v>
      </c>
      <c r="B10" s="11" t="s">
        <v>83</v>
      </c>
      <c r="C10" s="10" t="s">
        <v>6</v>
      </c>
      <c r="D10" s="10">
        <v>16</v>
      </c>
      <c r="E10" s="12" t="s">
        <v>202</v>
      </c>
      <c r="F10" s="42"/>
      <c r="G10" s="42"/>
      <c r="H10" s="42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</row>
    <row r="11" spans="1:25" ht="409.5" customHeight="1" x14ac:dyDescent="0.25">
      <c r="A11" s="61">
        <v>2</v>
      </c>
      <c r="B11" s="63" t="s">
        <v>164</v>
      </c>
      <c r="C11" s="61" t="s">
        <v>6</v>
      </c>
      <c r="D11" s="61">
        <v>4</v>
      </c>
      <c r="E11" s="65" t="s">
        <v>203</v>
      </c>
      <c r="F11" s="40"/>
      <c r="G11" s="40"/>
      <c r="H11" s="40"/>
    </row>
    <row r="12" spans="1:25" ht="100.5" customHeight="1" x14ac:dyDescent="0.25">
      <c r="A12" s="62"/>
      <c r="B12" s="64"/>
      <c r="C12" s="62"/>
      <c r="D12" s="62"/>
      <c r="E12" s="66"/>
      <c r="F12" s="40"/>
      <c r="G12" s="40"/>
      <c r="H12" s="40"/>
    </row>
    <row r="13" spans="1:25" ht="236.25" x14ac:dyDescent="0.25">
      <c r="A13" s="10">
        <v>3</v>
      </c>
      <c r="B13" s="11" t="s">
        <v>165</v>
      </c>
      <c r="C13" s="10" t="s">
        <v>6</v>
      </c>
      <c r="D13" s="10">
        <v>6</v>
      </c>
      <c r="E13" s="12" t="s">
        <v>204</v>
      </c>
      <c r="F13" s="40"/>
      <c r="G13" s="40"/>
      <c r="H13" s="40"/>
    </row>
    <row r="14" spans="1:25" ht="47.25" x14ac:dyDescent="0.25">
      <c r="A14" s="10">
        <v>4</v>
      </c>
      <c r="B14" s="11" t="s">
        <v>26</v>
      </c>
      <c r="C14" s="10" t="s">
        <v>8</v>
      </c>
      <c r="D14" s="10">
        <v>226.1</v>
      </c>
      <c r="E14" s="20" t="s">
        <v>161</v>
      </c>
      <c r="F14" s="40"/>
    </row>
    <row r="15" spans="1:25" ht="47.25" x14ac:dyDescent="0.25">
      <c r="A15" s="10">
        <v>5</v>
      </c>
      <c r="B15" s="11" t="s">
        <v>24</v>
      </c>
      <c r="C15" s="10" t="s">
        <v>8</v>
      </c>
      <c r="D15" s="10">
        <v>1340</v>
      </c>
      <c r="E15" s="12" t="s">
        <v>160</v>
      </c>
      <c r="F15" s="40"/>
    </row>
    <row r="16" spans="1:25" ht="126" x14ac:dyDescent="0.25">
      <c r="A16" s="10">
        <v>6</v>
      </c>
      <c r="B16" s="11" t="s">
        <v>120</v>
      </c>
      <c r="C16" s="10" t="s">
        <v>12</v>
      </c>
      <c r="D16" s="10">
        <v>26</v>
      </c>
      <c r="E16" s="12" t="s">
        <v>206</v>
      </c>
      <c r="F16" s="40"/>
    </row>
    <row r="17" spans="1:25" s="39" customFormat="1" ht="126" x14ac:dyDescent="0.25">
      <c r="A17" s="10">
        <v>7</v>
      </c>
      <c r="B17" s="11" t="s">
        <v>121</v>
      </c>
      <c r="C17" s="10" t="s">
        <v>8</v>
      </c>
      <c r="D17" s="10">
        <v>226.1</v>
      </c>
      <c r="E17" s="20" t="s">
        <v>205</v>
      </c>
      <c r="F17" s="40"/>
      <c r="N17" s="38"/>
      <c r="O17" s="38"/>
      <c r="P17" s="38"/>
      <c r="Q17" s="38"/>
      <c r="R17" s="38"/>
      <c r="S17" s="38"/>
      <c r="T17" s="38"/>
      <c r="U17" s="38"/>
      <c r="V17" s="38"/>
      <c r="W17" s="38"/>
      <c r="X17" s="38"/>
      <c r="Y17" s="38"/>
    </row>
    <row r="18" spans="1:25" ht="132" customHeight="1" x14ac:dyDescent="0.25">
      <c r="A18" s="10">
        <v>8</v>
      </c>
      <c r="B18" s="11" t="s">
        <v>84</v>
      </c>
      <c r="C18" s="10" t="s">
        <v>14</v>
      </c>
      <c r="D18" s="10">
        <v>78</v>
      </c>
      <c r="E18" s="12" t="s">
        <v>207</v>
      </c>
      <c r="F18" s="40"/>
    </row>
    <row r="19" spans="1:25" ht="110.25" x14ac:dyDescent="0.25">
      <c r="A19" s="10">
        <v>9</v>
      </c>
      <c r="B19" s="11" t="s">
        <v>39</v>
      </c>
      <c r="C19" s="10" t="s">
        <v>8</v>
      </c>
      <c r="D19" s="10">
        <v>236</v>
      </c>
      <c r="E19" s="12" t="s">
        <v>208</v>
      </c>
      <c r="F19" s="40"/>
      <c r="G19" s="40"/>
      <c r="H19" s="40"/>
    </row>
    <row r="20" spans="1:25" ht="164.25" customHeight="1" x14ac:dyDescent="0.25">
      <c r="A20" s="10">
        <v>10</v>
      </c>
      <c r="B20" s="11" t="s">
        <v>36</v>
      </c>
      <c r="C20" s="10" t="s">
        <v>27</v>
      </c>
      <c r="D20" s="10">
        <v>55.265000000000001</v>
      </c>
      <c r="E20" s="12" t="s">
        <v>162</v>
      </c>
      <c r="F20" s="40"/>
      <c r="G20" s="40"/>
      <c r="H20" s="40"/>
    </row>
    <row r="21" spans="1:25" ht="120.75" customHeight="1" x14ac:dyDescent="0.25">
      <c r="A21" s="10">
        <v>11</v>
      </c>
      <c r="B21" s="11" t="s">
        <v>19</v>
      </c>
      <c r="C21" s="10" t="s">
        <v>17</v>
      </c>
      <c r="D21" s="10">
        <v>35.4</v>
      </c>
      <c r="E21" s="12" t="s">
        <v>209</v>
      </c>
      <c r="F21" s="40"/>
      <c r="G21" s="40"/>
      <c r="H21" s="40"/>
    </row>
    <row r="22" spans="1:25" ht="78.75" x14ac:dyDescent="0.25">
      <c r="A22" s="10">
        <v>12</v>
      </c>
      <c r="B22" s="11" t="s">
        <v>20</v>
      </c>
      <c r="C22" s="10" t="s">
        <v>17</v>
      </c>
      <c r="D22" s="10">
        <v>35.4</v>
      </c>
      <c r="E22" s="50" t="s">
        <v>210</v>
      </c>
      <c r="F22" s="40"/>
      <c r="G22" s="40"/>
      <c r="H22" s="40"/>
    </row>
    <row r="23" spans="1:25" x14ac:dyDescent="0.25">
      <c r="A23" s="13"/>
      <c r="B23" s="13"/>
      <c r="C23" s="13"/>
      <c r="D23" s="13"/>
      <c r="E23" s="13"/>
      <c r="G23" s="39"/>
      <c r="I23" s="35"/>
    </row>
    <row r="24" spans="1:25" x14ac:dyDescent="0.25">
      <c r="A24" s="13"/>
      <c r="B24" s="13"/>
      <c r="C24" s="13"/>
      <c r="D24" s="13"/>
      <c r="E24" s="13"/>
      <c r="G24" s="36"/>
      <c r="I24" s="35"/>
    </row>
    <row r="25" spans="1:25" s="1" customFormat="1" x14ac:dyDescent="0.25">
      <c r="A25" s="13"/>
      <c r="B25" s="13"/>
      <c r="C25" s="13"/>
      <c r="D25" s="13"/>
      <c r="E25" s="13"/>
    </row>
    <row r="26" spans="1:25" s="1" customFormat="1" x14ac:dyDescent="0.25">
      <c r="A26" s="13"/>
      <c r="B26" s="13"/>
      <c r="C26" s="13"/>
      <c r="D26" s="13"/>
      <c r="E26" s="13"/>
    </row>
    <row r="29" spans="1:25" s="1" customFormat="1" x14ac:dyDescent="0.25">
      <c r="B29" s="8"/>
    </row>
    <row r="30" spans="1:25" s="1" customFormat="1" x14ac:dyDescent="0.25">
      <c r="B30" s="8"/>
    </row>
    <row r="31" spans="1:25" s="1" customFormat="1" x14ac:dyDescent="0.25">
      <c r="B31" s="9"/>
    </row>
    <row r="32" spans="1:25" s="1" customFormat="1" x14ac:dyDescent="0.25">
      <c r="B32" s="9"/>
    </row>
  </sheetData>
  <mergeCells count="7">
    <mergeCell ref="A5:E5"/>
    <mergeCell ref="A9:E9"/>
    <mergeCell ref="A11:A12"/>
    <mergeCell ref="B11:B12"/>
    <mergeCell ref="C11:C12"/>
    <mergeCell ref="D11:D12"/>
    <mergeCell ref="E11:E12"/>
  </mergeCells>
  <pageMargins left="0.7" right="0.7" top="0.75" bottom="0.75" header="0.3" footer="0.3"/>
  <pageSetup paperSize="9" scale="6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9</vt:i4>
      </vt:variant>
      <vt:variant>
        <vt:lpstr>Именованные диапазоны</vt:lpstr>
      </vt:variant>
      <vt:variant>
        <vt:i4>9</vt:i4>
      </vt:variant>
    </vt:vector>
  </HeadingPairs>
  <TitlesOfParts>
    <vt:vector size="18" baseType="lpstr">
      <vt:lpstr>ВЛ-20 кВ от КТП-7 до КТП-8</vt:lpstr>
      <vt:lpstr>ВЛ-0,4 кВ от КТП-8 до ПК</vt:lpstr>
      <vt:lpstr>перефиксация СП-16,17</vt:lpstr>
      <vt:lpstr>ВОР д-ж ВЛ от БКТП-1 до КТП-12</vt:lpstr>
      <vt:lpstr>д-ж ВЛ от БКТП-1 до КТП-5 и 6</vt:lpstr>
      <vt:lpstr>д-ж ВЛ-0,4 на ПК</vt:lpstr>
      <vt:lpstr>Переключение ВЛ-20 кВ</vt:lpstr>
      <vt:lpstr>д-ж сетей в Центральном парке</vt:lpstr>
      <vt:lpstr>Демонтаж ВЛ-20 кВ КТП-7-КТП-8 </vt:lpstr>
      <vt:lpstr>'ВЛ-0,4 кВ от КТП-8 до ПК'!Область_печати</vt:lpstr>
      <vt:lpstr>'ВЛ-20 кВ от КТП-7 до КТП-8'!Область_печати</vt:lpstr>
      <vt:lpstr>'ВОР д-ж ВЛ от БКТП-1 до КТП-12'!Область_печати</vt:lpstr>
      <vt:lpstr>'Демонтаж ВЛ-20 кВ КТП-7-КТП-8 '!Область_печати</vt:lpstr>
      <vt:lpstr>'д-ж ВЛ от БКТП-1 до КТП-5 и 6'!Область_печати</vt:lpstr>
      <vt:lpstr>'д-ж ВЛ-0,4 на ПК'!Область_печати</vt:lpstr>
      <vt:lpstr>'д-ж сетей в Центральном парке'!Область_печати</vt:lpstr>
      <vt:lpstr>'Переключение ВЛ-20 кВ'!Область_печати</vt:lpstr>
      <vt:lpstr>'перефиксация СП-16,17'!Область_печати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2018-02-20T06:30:14Z</dcterms:modified>
</cp:coreProperties>
</file>