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665" windowWidth="14805" windowHeight="6180" tabRatio="945"/>
  </bookViews>
  <sheets>
    <sheet name="Распределение Цены Договора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</externalReferences>
  <definedNames>
    <definedName name="\AUTOEXEC">#REF!</definedName>
    <definedName name="\k">#REF!</definedName>
    <definedName name="\m">#REF!</definedName>
    <definedName name="\m1">#REF!</definedName>
    <definedName name="\s">#REF!</definedName>
    <definedName name="\z">#REF!</definedName>
    <definedName name="_AUTOEXEC">#REF!</definedName>
    <definedName name="_k">#REF!</definedName>
    <definedName name="_m">#REF!</definedName>
    <definedName name="_s">#REF!</definedName>
    <definedName name="_z">#REF!</definedName>
    <definedName name="_xlnm._FilterDatabase" localSheetId="0" hidden="1">'Распределение Цены Договора'!$A$1:$Y$825</definedName>
    <definedName name="dck">[1]топография!#REF!</definedName>
    <definedName name="Excel_BuiltIn_Print_Area_1">#REF!</definedName>
    <definedName name="Excel_BuiltIn_Print_Area_2">#REF!</definedName>
    <definedName name="Excel_BuiltIn_Print_Area_3">#REF!</definedName>
    <definedName name="Excel_BuiltIn_Print_Area_6">#REF!</definedName>
    <definedName name="Excel_BuiltIn_Print_Titles_2">#REF!</definedName>
    <definedName name="Itog">#REF!</definedName>
    <definedName name="Nalog">#REF!</definedName>
    <definedName name="rr">'[2]Пример расчета'!#REF!</definedName>
    <definedName name="SM">#REF!</definedName>
    <definedName name="SM_SM">#REF!</definedName>
    <definedName name="SM_STO">'[3]93-110'!#REF!</definedName>
    <definedName name="SM_STO1">#REF!</definedName>
    <definedName name="SM_STO2">#REF!</definedName>
    <definedName name="SM_STO3">#REF!</definedName>
    <definedName name="SUM_">#REF!</definedName>
    <definedName name="SUM_1">#REF!</definedName>
    <definedName name="SUM_3">#REF!</definedName>
    <definedName name="yyy">#REF!</definedName>
    <definedName name="Z_24B31CEB_BB05_4C72_8EC4_3E33412FBB02_.wvu.FilterData" localSheetId="0" hidden="1">'Распределение Цены Договора'!$A$1:$Y$825</definedName>
    <definedName name="Z_32EF18D8_3186_4E32_AB35_D67D03DC9C82_.wvu.FilterData" localSheetId="0" hidden="1">'Распределение Цены Договора'!$A$1:$Y$825</definedName>
    <definedName name="Z_3A37C7D8_5DEE_4408_88CF_372CDED53E1E_.wvu.FilterData" localSheetId="0" hidden="1">'Распределение Цены Договора'!$A$1:$Y$825</definedName>
    <definedName name="Z_5801EB86_BA4C_4B90_AE45_B93F615086FF_.wvu.FilterData" localSheetId="0" hidden="1">'Распределение Цены Договора'!$A$1:$Y$825</definedName>
    <definedName name="Z_58B65BCC_EB7B_4641_BB03_083383C08A59_.wvu.Cols" localSheetId="0" hidden="1">'Распределение Цены Договора'!#REF!</definedName>
    <definedName name="Z_58B65BCC_EB7B_4641_BB03_083383C08A59_.wvu.FilterData" localSheetId="0" hidden="1">'Распределение Цены Договора'!$A$1:$Y$825</definedName>
    <definedName name="Z_58B65BCC_EB7B_4641_BB03_083383C08A59_.wvu.PrintArea" localSheetId="0" hidden="1">'Распределение Цены Договора'!$A$1:$O$835</definedName>
    <definedName name="Z_58B65BCC_EB7B_4641_BB03_083383C08A59_.wvu.Rows" localSheetId="0" hidden="1">'Распределение Цены Договора'!$23:$41</definedName>
    <definedName name="Z_59325210_CF0F_4C02_A825_4A01F551713D_.wvu.Cols" localSheetId="0" hidden="1">'Распределение Цены Договора'!#REF!</definedName>
    <definedName name="Z_59325210_CF0F_4C02_A825_4A01F551713D_.wvu.FilterData" localSheetId="0" hidden="1">'Распределение Цены Договора'!$A$1:$Y$825</definedName>
    <definedName name="Z_59325210_CF0F_4C02_A825_4A01F551713D_.wvu.PrintArea" localSheetId="0" hidden="1">'Распределение Цены Договора'!$A$1:$O$835</definedName>
    <definedName name="Z_8F5A3F02_3C1A_47ED_AD4E_D427359AD21D_.wvu.FilterData" localSheetId="0" hidden="1">'Распределение Цены Договора'!$A$1:$Y$825</definedName>
    <definedName name="Z_975E7494_8D42_4E9C_B97E_712D37C969E5_.wvu.FilterData" localSheetId="0" hidden="1">'Распределение Цены Договора'!$A$1:$Y$825</definedName>
    <definedName name="Z_B83A5678_75AA_4106_8593_E8E9F05956A3_.wvu.FilterData" localSheetId="0" hidden="1">'Распределение Цены Договора'!$A$1:$Y$825</definedName>
    <definedName name="Z_C3C3255B_F567_4472_9DD4_7F4E57ACD180_.wvu.FilterData" localSheetId="0" hidden="1">'Распределение Цены Договора'!$A$1:$IL$825</definedName>
    <definedName name="Z_CC6DF4C6_74FC_4953_ACC4_6003C6FADFA4_.wvu.FilterData" localSheetId="0" hidden="1">'Распределение Цены Договора'!$A$1:$Y$825</definedName>
    <definedName name="Z_D7EA0507_567E_42D4_8A60_8F32E50533EC_.wvu.FilterData" localSheetId="0" hidden="1">'Распределение Цены Договора'!$A$1:$Y$825</definedName>
    <definedName name="ZAK1">#REF!</definedName>
    <definedName name="ZAK2">#REF!</definedName>
    <definedName name="А15">#REF!</definedName>
    <definedName name="А2">#REF!</definedName>
    <definedName name="а36">#REF!</definedName>
    <definedName name="ав">#REF!</definedName>
    <definedName name="Авторский_надзор">#REF!</definedName>
    <definedName name="АФС">[4]топография!#REF!</definedName>
    <definedName name="Возвратные_суммы">#REF!</definedName>
    <definedName name="вравар">#REF!</definedName>
    <definedName name="Временные_здания_линия">#REF!</definedName>
    <definedName name="Временные_здания_площадка">#REF!</definedName>
    <definedName name="геол">[5]Смета!#REF!</definedName>
    <definedName name="геол1">#REF!</definedName>
    <definedName name="гид">[6]Смета!#REF!</definedName>
    <definedName name="Гидр">[7]топография!#REF!</definedName>
    <definedName name="ГИП">#REF!</definedName>
    <definedName name="Главный_инженер">[8]Упр!$R$63:$R$64</definedName>
    <definedName name="гшшг">NA()</definedName>
    <definedName name="дд">[9]Смета!#REF!</definedName>
    <definedName name="Дефлятор">#REF!</definedName>
    <definedName name="Длинна_границы">#REF!</definedName>
    <definedName name="Длинна_трассы">#REF!</definedName>
    <definedName name="Добровольное_страхование">#REF!</definedName>
    <definedName name="Доп.затраты_в_зимнее_время">#REF!</definedName>
    <definedName name="ДСК">[10]топография!#REF!</definedName>
    <definedName name="Заказчик">#REF!</definedName>
    <definedName name="Затраты_на_дирекцию">#REF!</definedName>
    <definedName name="изыск">#REF!</definedName>
    <definedName name="инж">#REF!</definedName>
    <definedName name="ИПусто">#REF!</definedName>
    <definedName name="йцйц">NA()</definedName>
    <definedName name="кака">#REF!</definedName>
    <definedName name="калплан">#REF!</definedName>
    <definedName name="Категория_сложности">#REF!</definedName>
    <definedName name="кгкг">#REF!</definedName>
    <definedName name="кеке">#REF!</definedName>
    <definedName name="ккк">#REF!</definedName>
    <definedName name="Количество_землепользователей">#REF!</definedName>
    <definedName name="Количество_контуров">#REF!</definedName>
    <definedName name="Количество_культур">#REF!</definedName>
    <definedName name="Количество_планшетов">#REF!</definedName>
    <definedName name="Количество_предприятий">#REF!</definedName>
    <definedName name="Количество_согласований">#REF!</definedName>
    <definedName name="Командировочные_расходы">#REF!</definedName>
    <definedName name="Коэффициент">#REF!</definedName>
    <definedName name="куку">#REF!</definedName>
    <definedName name="курс">#REF!</definedName>
    <definedName name="курс_дол">#REF!</definedName>
    <definedName name="Метео">#REF!</definedName>
    <definedName name="МетеорУТ">[7]топография!#REF!</definedName>
    <definedName name="митюгов">'[11]Данные для расчёта сметы'!$J$33</definedName>
    <definedName name="Название_проекта">#REF!</definedName>
    <definedName name="Налог_на_добавленную_стоимость">#REF!</definedName>
    <definedName name="Налог_на_пользавтелей_автдорог">#REF!</definedName>
    <definedName name="Непредвиденные_расходы">#REF!</definedName>
    <definedName name="Номер_договора">#REF!</definedName>
    <definedName name="Нормативно_сметная_база">#REF!</definedName>
    <definedName name="о">#REF!</definedName>
    <definedName name="_xlnm.Print_Area" localSheetId="0">'Распределение Цены Договора'!$A$1:$W$836</definedName>
    <definedName name="_xlnm.Print_Area">#REF!</definedName>
    <definedName name="объем">#N/A</definedName>
    <definedName name="объем___0">#REF!</definedName>
    <definedName name="объем___0___0">#REF!</definedName>
    <definedName name="объем___0___0___0">#REF!</definedName>
    <definedName name="объем___0___0___0___0">#REF!</definedName>
    <definedName name="объем___0___0___2">#REF!</definedName>
    <definedName name="объем___0___0___3">#REF!</definedName>
    <definedName name="объем___0___0___4">#REF!</definedName>
    <definedName name="объем___0___1">#REF!</definedName>
    <definedName name="объем___0___10">#REF!</definedName>
    <definedName name="объем___0___12">#REF!</definedName>
    <definedName name="объем___0___2">#REF!</definedName>
    <definedName name="объем___0___2___0">#REF!</definedName>
    <definedName name="объем___0___3">#REF!</definedName>
    <definedName name="объем___0___4">#REF!</definedName>
    <definedName name="объем___0___5">#REF!</definedName>
    <definedName name="объем___0___6">#REF!</definedName>
    <definedName name="объем___0___8">#REF!</definedName>
    <definedName name="объем___1">#REF!</definedName>
    <definedName name="объем___1___0">#REF!</definedName>
    <definedName name="объем___10">#REF!</definedName>
    <definedName name="объем___10___0">NA()</definedName>
    <definedName name="объем___10___0___0">#REF!</definedName>
    <definedName name="объем___10___1">#REF!</definedName>
    <definedName name="объем___10___10">#REF!</definedName>
    <definedName name="объем___10___12">#REF!</definedName>
    <definedName name="объем___10___2">NA()</definedName>
    <definedName name="объем___10___4">NA()</definedName>
    <definedName name="объем___10___6">NA()</definedName>
    <definedName name="объем___10___8">NA()</definedName>
    <definedName name="объем___11">#REF!</definedName>
    <definedName name="объем___11___0">NA()</definedName>
    <definedName name="объем___11___10">#REF!</definedName>
    <definedName name="объем___11___2">#REF!</definedName>
    <definedName name="объем___11___4">#REF!</definedName>
    <definedName name="объем___11___6">#REF!</definedName>
    <definedName name="объем___11___8">#REF!</definedName>
    <definedName name="объем___12">NA()</definedName>
    <definedName name="объем___2">#REF!</definedName>
    <definedName name="объем___2___0">#REF!</definedName>
    <definedName name="объем___2___0___0">#REF!</definedName>
    <definedName name="объем___2___0___0___0">#REF!</definedName>
    <definedName name="объем___2___1">#REF!</definedName>
    <definedName name="объем___2___10">#REF!</definedName>
    <definedName name="объем___2___12">#REF!</definedName>
    <definedName name="объем___2___2">#REF!</definedName>
    <definedName name="объем___2___3">#REF!</definedName>
    <definedName name="объем___2___4">#REF!</definedName>
    <definedName name="объем___2___6">#REF!</definedName>
    <definedName name="объем___2___8">#REF!</definedName>
    <definedName name="объем___3">#REF!</definedName>
    <definedName name="объем___3___0">NA()</definedName>
    <definedName name="объем___3___0___0">NA()</definedName>
    <definedName name="объем___3___10">#REF!</definedName>
    <definedName name="объем___3___2">#REF!</definedName>
    <definedName name="объем___3___3">#REF!</definedName>
    <definedName name="объем___3___4">#REF!</definedName>
    <definedName name="объем___3___6">#REF!</definedName>
    <definedName name="объем___3___8">#REF!</definedName>
    <definedName name="объем___4">NA()</definedName>
    <definedName name="объем___4___0">#REF!</definedName>
    <definedName name="объем___4___0___0">#REF!</definedName>
    <definedName name="объем___4___0___0___0">#REF!</definedName>
    <definedName name="объем___4___10">#REF!</definedName>
    <definedName name="объем___4___12">#REF!</definedName>
    <definedName name="объем___4___2">#REF!</definedName>
    <definedName name="объем___4___3">#REF!</definedName>
    <definedName name="объем___4___4">#REF!</definedName>
    <definedName name="объем___4___6">#REF!</definedName>
    <definedName name="объем___4___8">#REF!</definedName>
    <definedName name="объем___5">NA()</definedName>
    <definedName name="объем___5___0">#REF!</definedName>
    <definedName name="объем___5___0___0">#REF!</definedName>
    <definedName name="объем___5___0___0___0">#REF!</definedName>
    <definedName name="объем___5___3">NA()</definedName>
    <definedName name="объем___6">#REF!</definedName>
    <definedName name="объем___6___0">#REF!</definedName>
    <definedName name="объем___6___0___0">#REF!</definedName>
    <definedName name="объем___6___0___0___0">#REF!</definedName>
    <definedName name="объем___6___1">#REF!</definedName>
    <definedName name="объем___6___10">#REF!</definedName>
    <definedName name="объем___6___12">#REF!</definedName>
    <definedName name="объем___6___2">#REF!</definedName>
    <definedName name="объем___6___4">#REF!</definedName>
    <definedName name="объем___6___6">#REF!</definedName>
    <definedName name="объем___6___8">#REF!</definedName>
    <definedName name="объем___7">#REF!</definedName>
    <definedName name="объем___7___0">#REF!</definedName>
    <definedName name="объем___7___10">#REF!</definedName>
    <definedName name="объем___7___2">#REF!</definedName>
    <definedName name="объем___7___4">#REF!</definedName>
    <definedName name="объем___7___6">#REF!</definedName>
    <definedName name="объем___7___8">#REF!</definedName>
    <definedName name="объем___8">#REF!</definedName>
    <definedName name="объем___8___0">#REF!</definedName>
    <definedName name="объем___8___0___0">#REF!</definedName>
    <definedName name="объем___8___0___0___0">#REF!</definedName>
    <definedName name="объем___8___1">#REF!</definedName>
    <definedName name="объем___8___10">#REF!</definedName>
    <definedName name="объем___8___12">#REF!</definedName>
    <definedName name="объем___8___2">#REF!</definedName>
    <definedName name="объем___8___4">#REF!</definedName>
    <definedName name="объем___8___6">#REF!</definedName>
    <definedName name="объем___8___8">#REF!</definedName>
    <definedName name="объем___9">#REF!</definedName>
    <definedName name="объем___9___0">#REF!</definedName>
    <definedName name="объем___9___0___0">#REF!</definedName>
    <definedName name="объем___9___0___0___0">#REF!</definedName>
    <definedName name="объем___9___10">#REF!</definedName>
    <definedName name="объем___9___2">#REF!</definedName>
    <definedName name="объем___9___4">#REF!</definedName>
    <definedName name="объем___9___6">#REF!</definedName>
    <definedName name="объем___9___8">#REF!</definedName>
    <definedName name="объем1">#REF!</definedName>
    <definedName name="ок">#REF!</definedName>
    <definedName name="орп">[12]Смета!#REF!</definedName>
    <definedName name="п">#REF!</definedName>
    <definedName name="Пи">#REF!</definedName>
    <definedName name="Пи_">#REF!</definedName>
    <definedName name="план">[7]топография!#REF!</definedName>
    <definedName name="Площадь">#REF!</definedName>
    <definedName name="Площадь_нелинейных_объектов">#REF!</definedName>
    <definedName name="Площадь_планшетов">#REF!</definedName>
    <definedName name="Пожарная_охрана">#REF!</definedName>
    <definedName name="Поправочные_коэффициенты_по_письму_Госстроя_от_25.12.90">#N/A</definedName>
    <definedName name="Поправочные_коэффициенты_по_письму_Госстроя_от_25.12.90___0">#REF!</definedName>
    <definedName name="Поправочные_коэффициенты_по_письму_Госстроя_от_25.12.90___0___0">#REF!</definedName>
    <definedName name="Поправочные_коэффициенты_по_письму_Госстроя_от_25.12.90___0___0___0">#REF!</definedName>
    <definedName name="Поправочные_коэффициенты_по_письму_Госстроя_от_25.12.90___0___0___0___0">#REF!</definedName>
    <definedName name="Поправочные_коэффициенты_по_письму_Госстроя_от_25.12.90___0___0___2">#REF!</definedName>
    <definedName name="Поправочные_коэффициенты_по_письму_Госстроя_от_25.12.90___0___0___3">#REF!</definedName>
    <definedName name="Поправочные_коэффициенты_по_письму_Госстроя_от_25.12.90___0___0___4">#REF!</definedName>
    <definedName name="Поправочные_коэффициенты_по_письму_Госстроя_от_25.12.90___0___1">#REF!</definedName>
    <definedName name="Поправочные_коэффициенты_по_письму_Госстроя_от_25.12.90___0___10">#REF!</definedName>
    <definedName name="Поправочные_коэффициенты_по_письму_Госстроя_от_25.12.90___0___12">#REF!</definedName>
    <definedName name="Поправочные_коэффициенты_по_письму_Госстроя_от_25.12.90___0___2">#REF!</definedName>
    <definedName name="Поправочные_коэффициенты_по_письму_Госстроя_от_25.12.90___0___2___0">#REF!</definedName>
    <definedName name="Поправочные_коэффициенты_по_письму_Госстроя_от_25.12.90___0___3">#REF!</definedName>
    <definedName name="Поправочные_коэффициенты_по_письму_Госстроя_от_25.12.90___0___3___0">#REF!</definedName>
    <definedName name="Поправочные_коэффициенты_по_письму_Госстроя_от_25.12.90___0___4">#REF!</definedName>
    <definedName name="Поправочные_коэффициенты_по_письму_Госстроя_от_25.12.90___0___5">#REF!</definedName>
    <definedName name="Поправочные_коэффициенты_по_письму_Госстроя_от_25.12.90___0___6">#REF!</definedName>
    <definedName name="Поправочные_коэффициенты_по_письму_Госстроя_от_25.12.90___0___8">#REF!</definedName>
    <definedName name="Поправочные_коэффициенты_по_письму_Госстроя_от_25.12.90___1">#REF!</definedName>
    <definedName name="Поправочные_коэффициенты_по_письму_Госстроя_от_25.12.90___1___0">#REF!</definedName>
    <definedName name="Поправочные_коэффициенты_по_письму_Госстроя_от_25.12.90___1___3">#REF!</definedName>
    <definedName name="Поправочные_коэффициенты_по_письму_Госстроя_от_25.12.90___10">#REF!</definedName>
    <definedName name="Поправочные_коэффициенты_по_письму_Госстроя_от_25.12.90___10___0">NA()</definedName>
    <definedName name="Поправочные_коэффициенты_по_письму_Госстроя_от_25.12.90___10___0___0">#REF!</definedName>
    <definedName name="Поправочные_коэффициенты_по_письму_Госстроя_от_25.12.90___10___1">#REF!</definedName>
    <definedName name="Поправочные_коэффициенты_по_письму_Госстроя_от_25.12.90___10___10">#REF!</definedName>
    <definedName name="Поправочные_коэффициенты_по_письму_Госстроя_от_25.12.90___10___12">#REF!</definedName>
    <definedName name="Поправочные_коэффициенты_по_письму_Госстроя_от_25.12.90___10___2">NA()</definedName>
    <definedName name="Поправочные_коэффициенты_по_письму_Госстроя_от_25.12.90___10___4">NA()</definedName>
    <definedName name="Поправочные_коэффициенты_по_письму_Госстроя_от_25.12.90___10___6">NA()</definedName>
    <definedName name="Поправочные_коэффициенты_по_письму_Госстроя_от_25.12.90___10___8">NA()</definedName>
    <definedName name="Поправочные_коэффициенты_по_письму_Госстроя_от_25.12.90___11">#REF!</definedName>
    <definedName name="Поправочные_коэффициенты_по_письму_Госстроя_от_25.12.90___11___0">NA()</definedName>
    <definedName name="Поправочные_коэффициенты_по_письму_Госстроя_от_25.12.90___11___10">#REF!</definedName>
    <definedName name="Поправочные_коэффициенты_по_письму_Госстроя_от_25.12.90___11___2">#REF!</definedName>
    <definedName name="Поправочные_коэффициенты_по_письму_Госстроя_от_25.12.90___11___4">#REF!</definedName>
    <definedName name="Поправочные_коэффициенты_по_письму_Госстроя_от_25.12.90___11___6">#REF!</definedName>
    <definedName name="Поправочные_коэффициенты_по_письму_Госстроя_от_25.12.90___11___8">#REF!</definedName>
    <definedName name="Поправочные_коэффициенты_по_письму_Госстроя_от_25.12.90___12">NA()</definedName>
    <definedName name="Поправочные_коэффициенты_по_письму_Госстроя_от_25.12.90___2">#REF!</definedName>
    <definedName name="Поправочные_коэффициенты_по_письму_Госстроя_от_25.12.90___2___0">#REF!</definedName>
    <definedName name="Поправочные_коэффициенты_по_письму_Госстроя_от_25.12.90___2___0___0">#REF!</definedName>
    <definedName name="Поправочные_коэффициенты_по_письму_Госстроя_от_25.12.90___2___0___0___0">#REF!</definedName>
    <definedName name="Поправочные_коэффициенты_по_письму_Госстроя_от_25.12.90___2___1">#REF!</definedName>
    <definedName name="Поправочные_коэффициенты_по_письму_Госстроя_от_25.12.90___2___10">#REF!</definedName>
    <definedName name="Поправочные_коэффициенты_по_письму_Госстроя_от_25.12.90___2___12">#REF!</definedName>
    <definedName name="Поправочные_коэффициенты_по_письму_Госстроя_от_25.12.90___2___2">#REF!</definedName>
    <definedName name="Поправочные_коэффициенты_по_письму_Госстроя_от_25.12.90___2___3">#REF!</definedName>
    <definedName name="Поправочные_коэффициенты_по_письму_Госстроя_от_25.12.90___2___4">#REF!</definedName>
    <definedName name="Поправочные_коэффициенты_по_письму_Госстроя_от_25.12.90___2___6">#REF!</definedName>
    <definedName name="Поправочные_коэффициенты_по_письму_Госстроя_от_25.12.90___2___8">#REF!</definedName>
    <definedName name="Поправочные_коэффициенты_по_письму_Госстроя_от_25.12.90___3">#REF!</definedName>
    <definedName name="Поправочные_коэффициенты_по_письму_Госстроя_от_25.12.90___3___0">NA()</definedName>
    <definedName name="Поправочные_коэффициенты_по_письму_Госстроя_от_25.12.90___3___0___0">#REF!</definedName>
    <definedName name="Поправочные_коэффициенты_по_письму_Госстроя_от_25.12.90___3___0___2">#REF!</definedName>
    <definedName name="Поправочные_коэффициенты_по_письму_Госстроя_от_25.12.90___3___0___3">NA()</definedName>
    <definedName name="Поправочные_коэффициенты_по_письму_Госстроя_от_25.12.90___3___10">#REF!</definedName>
    <definedName name="Поправочные_коэффициенты_по_письму_Госстроя_от_25.12.90___3___2">#REF!</definedName>
    <definedName name="Поправочные_коэффициенты_по_письму_Госстроя_от_25.12.90___3___3">#REF!</definedName>
    <definedName name="Поправочные_коэффициенты_по_письму_Госстроя_от_25.12.90___3___4">#REF!</definedName>
    <definedName name="Поправочные_коэффициенты_по_письму_Госстроя_от_25.12.90___3___6">#REF!</definedName>
    <definedName name="Поправочные_коэффициенты_по_письму_Госстроя_от_25.12.90___3___8">#REF!</definedName>
    <definedName name="Поправочные_коэффициенты_по_письму_Госстроя_от_25.12.90___4">NA()</definedName>
    <definedName name="Поправочные_коэффициенты_по_письму_Госстроя_от_25.12.90___4___0">#REF!</definedName>
    <definedName name="Поправочные_коэффициенты_по_письму_Госстроя_от_25.12.90___4___0___0">#REF!</definedName>
    <definedName name="Поправочные_коэффициенты_по_письму_Госстроя_от_25.12.90___4___0___0___0">#REF!</definedName>
    <definedName name="Поправочные_коэффициенты_по_письму_Госстроя_от_25.12.90___4___0___2">#REF!</definedName>
    <definedName name="Поправочные_коэффициенты_по_письму_Госстроя_от_25.12.90___4___0___4">#REF!</definedName>
    <definedName name="Поправочные_коэффициенты_по_письму_Госстроя_от_25.12.90___4___10">#REF!</definedName>
    <definedName name="Поправочные_коэффициенты_по_письму_Госстроя_от_25.12.90___4___12">#REF!</definedName>
    <definedName name="Поправочные_коэффициенты_по_письму_Госстроя_от_25.12.90___4___2">#REF!</definedName>
    <definedName name="Поправочные_коэффициенты_по_письму_Госстроя_от_25.12.90___4___3">#REF!</definedName>
    <definedName name="Поправочные_коэффициенты_по_письму_Госстроя_от_25.12.90___4___3___0">#REF!</definedName>
    <definedName name="Поправочные_коэффициенты_по_письму_Госстроя_от_25.12.90___4___4">#REF!</definedName>
    <definedName name="Поправочные_коэффициенты_по_письму_Госстроя_от_25.12.90___4___6">#REF!</definedName>
    <definedName name="Поправочные_коэффициенты_по_письму_Госстроя_от_25.12.90___4___8">#REF!</definedName>
    <definedName name="Поправочные_коэффициенты_по_письму_Госстроя_от_25.12.90___5">NA()</definedName>
    <definedName name="Поправочные_коэффициенты_по_письму_Госстроя_от_25.12.90___5___0">#REF!</definedName>
    <definedName name="Поправочные_коэффициенты_по_письму_Госстроя_от_25.12.90___5___0___0">#REF!</definedName>
    <definedName name="Поправочные_коэффициенты_по_письму_Госстроя_от_25.12.90___5___0___0___0">#REF!</definedName>
    <definedName name="Поправочные_коэффициенты_по_письму_Госстроя_от_25.12.90___5___3">NA()</definedName>
    <definedName name="Поправочные_коэффициенты_по_письму_Госстроя_от_25.12.90___6">#REF!</definedName>
    <definedName name="Поправочные_коэффициенты_по_письму_Госстроя_от_25.12.90___6___0">#REF!</definedName>
    <definedName name="Поправочные_коэффициенты_по_письму_Госстроя_от_25.12.90___6___0___0">#REF!</definedName>
    <definedName name="Поправочные_коэффициенты_по_письму_Госстроя_от_25.12.90___6___0___0___0">#REF!</definedName>
    <definedName name="Поправочные_коэффициенты_по_письму_Госстроя_от_25.12.90___6___1">#REF!</definedName>
    <definedName name="Поправочные_коэффициенты_по_письму_Госстроя_от_25.12.90___6___10">#REF!</definedName>
    <definedName name="Поправочные_коэффициенты_по_письму_Госстроя_от_25.12.90___6___12">#REF!</definedName>
    <definedName name="Поправочные_коэффициенты_по_письму_Госстроя_от_25.12.90___6___2">#REF!</definedName>
    <definedName name="Поправочные_коэффициенты_по_письму_Госстроя_от_25.12.90___6___4">#REF!</definedName>
    <definedName name="Поправочные_коэффициенты_по_письму_Госстроя_от_25.12.90___6___6">#REF!</definedName>
    <definedName name="Поправочные_коэффициенты_по_письму_Госстроя_от_25.12.90___6___8">#REF!</definedName>
    <definedName name="Поправочные_коэффициенты_по_письму_Госстроя_от_25.12.90___7">#REF!</definedName>
    <definedName name="Поправочные_коэффициенты_по_письму_Госстроя_от_25.12.90___7___0">#REF!</definedName>
    <definedName name="Поправочные_коэффициенты_по_письму_Госстроя_от_25.12.90___7___10">#REF!</definedName>
    <definedName name="Поправочные_коэффициенты_по_письму_Госстроя_от_25.12.90___7___2">#REF!</definedName>
    <definedName name="Поправочные_коэффициенты_по_письму_Госстроя_от_25.12.90___7___4">#REF!</definedName>
    <definedName name="Поправочные_коэффициенты_по_письму_Госстроя_от_25.12.90___7___6">#REF!</definedName>
    <definedName name="Поправочные_коэффициенты_по_письму_Госстроя_от_25.12.90___7___8">#REF!</definedName>
    <definedName name="Поправочные_коэффициенты_по_письму_Госстроя_от_25.12.90___8">#REF!</definedName>
    <definedName name="Поправочные_коэффициенты_по_письму_Госстроя_от_25.12.90___8___0">#REF!</definedName>
    <definedName name="Поправочные_коэффициенты_по_письму_Госстроя_от_25.12.90___8___0___0">#REF!</definedName>
    <definedName name="Поправочные_коэффициенты_по_письму_Госстроя_от_25.12.90___8___0___0___0">#REF!</definedName>
    <definedName name="Поправочные_коэффициенты_по_письму_Госстроя_от_25.12.90___8___1">#REF!</definedName>
    <definedName name="Поправочные_коэффициенты_по_письму_Госстроя_от_25.12.90___8___10">#REF!</definedName>
    <definedName name="Поправочные_коэффициенты_по_письму_Госстроя_от_25.12.90___8___12">#REF!</definedName>
    <definedName name="Поправочные_коэффициенты_по_письму_Госстроя_от_25.12.90___8___2">#REF!</definedName>
    <definedName name="Поправочные_коэффициенты_по_письму_Госстроя_от_25.12.90___8___4">#REF!</definedName>
    <definedName name="Поправочные_коэффициенты_по_письму_Госстроя_от_25.12.90___8___6">#REF!</definedName>
    <definedName name="Поправочные_коэффициенты_по_письму_Госстроя_от_25.12.90___8___8">#REF!</definedName>
    <definedName name="Поправочные_коэффициенты_по_письму_Госстроя_от_25.12.90___9">#REF!</definedName>
    <definedName name="Поправочные_коэффициенты_по_письму_Госстроя_от_25.12.90___9___0">#REF!</definedName>
    <definedName name="Поправочные_коэффициенты_по_письму_Госстроя_от_25.12.90___9___0___0">#REF!</definedName>
    <definedName name="Поправочные_коэффициенты_по_письму_Госстроя_от_25.12.90___9___0___0___0">#REF!</definedName>
    <definedName name="Поправочные_коэффициенты_по_письму_Госстроя_от_25.12.90___9___10">#REF!</definedName>
    <definedName name="Поправочные_коэффициенты_по_письму_Госстроя_от_25.12.90___9___2">#REF!</definedName>
    <definedName name="Поправочные_коэффициенты_по_письму_Госстроя_от_25.12.90___9___4">#REF!</definedName>
    <definedName name="Поправочные_коэффициенты_по_письму_Госстроя_от_25.12.90___9___6">#REF!</definedName>
    <definedName name="Поправочные_коэффициенты_по_письму_Госстроя_от_25.12.90___9___8">#REF!</definedName>
    <definedName name="Премирование">#REF!</definedName>
    <definedName name="пробная">#REF!</definedName>
    <definedName name="Промежуточный_коэфф._К1">#REF!</definedName>
    <definedName name="Промежуточный_коэфф._К2">#REF!</definedName>
    <definedName name="р">#REF!</definedName>
    <definedName name="Руководитель">#REF!</definedName>
    <definedName name="Свод">#REF!</definedName>
    <definedName name="СводнУТ">[7]топография!#REF!</definedName>
    <definedName name="СводУТ">#REF!</definedName>
    <definedName name="см">#REF!</definedName>
    <definedName name="Согласование">#REF!</definedName>
    <definedName name="Составитель">#REF!</definedName>
    <definedName name="Стоимость_ПИР">#REF!</definedName>
    <definedName name="Строительная_полоса">#REF!</definedName>
    <definedName name="Сургут">NA()</definedName>
    <definedName name="топ1">#REF!</definedName>
    <definedName name="топо">#REF!</definedName>
    <definedName name="уу">#REF!</definedName>
    <definedName name="уцуц">#REF!</definedName>
    <definedName name="Участок">#REF!</definedName>
    <definedName name="цена">#N/A</definedName>
    <definedName name="цена___0">#REF!</definedName>
    <definedName name="цена___0___0">#REF!</definedName>
    <definedName name="цена___0___0___0">#REF!</definedName>
    <definedName name="цена___0___0___0___0">#REF!</definedName>
    <definedName name="цена___0___0___2">#REF!</definedName>
    <definedName name="цена___0___0___3">#REF!</definedName>
    <definedName name="цена___0___0___4">#REF!</definedName>
    <definedName name="цена___0___1">#REF!</definedName>
    <definedName name="цена___0___10">#REF!</definedName>
    <definedName name="цена___0___12">#REF!</definedName>
    <definedName name="цена___0___2">#REF!</definedName>
    <definedName name="цена___0___2___0">#REF!</definedName>
    <definedName name="цена___0___3">#REF!</definedName>
    <definedName name="цена___0___4">#REF!</definedName>
    <definedName name="цена___0___5">#REF!</definedName>
    <definedName name="цена___0___6">#REF!</definedName>
    <definedName name="цена___0___8">#REF!</definedName>
    <definedName name="цена___1">#REF!</definedName>
    <definedName name="цена___1___0">#REF!</definedName>
    <definedName name="цена___10">#REF!</definedName>
    <definedName name="цена___10___0">NA()</definedName>
    <definedName name="цена___10___0___0">#REF!</definedName>
    <definedName name="цена___10___1">#REF!</definedName>
    <definedName name="цена___10___10">#REF!</definedName>
    <definedName name="цена___10___12">#REF!</definedName>
    <definedName name="цена___10___2">NA()</definedName>
    <definedName name="цена___10___4">NA()</definedName>
    <definedName name="цена___10___6">NA()</definedName>
    <definedName name="цена___10___8">NA()</definedName>
    <definedName name="цена___11">#REF!</definedName>
    <definedName name="цена___11___0">NA()</definedName>
    <definedName name="цена___11___10">#REF!</definedName>
    <definedName name="цена___11___2">#REF!</definedName>
    <definedName name="цена___11___4">#REF!</definedName>
    <definedName name="цена___11___6">#REF!</definedName>
    <definedName name="цена___11___8">#REF!</definedName>
    <definedName name="цена___12">NA()</definedName>
    <definedName name="цена___2">#REF!</definedName>
    <definedName name="цена___2___0">#REF!</definedName>
    <definedName name="цена___2___0___0">#REF!</definedName>
    <definedName name="цена___2___0___0___0">#REF!</definedName>
    <definedName name="цена___2___1">#REF!</definedName>
    <definedName name="цена___2___10">#REF!</definedName>
    <definedName name="цена___2___12">#REF!</definedName>
    <definedName name="цена___2___2">#REF!</definedName>
    <definedName name="цена___2___3">#REF!</definedName>
    <definedName name="цена___2___4">#REF!</definedName>
    <definedName name="цена___2___6">#REF!</definedName>
    <definedName name="цена___2___8">#REF!</definedName>
    <definedName name="цена___3">#REF!</definedName>
    <definedName name="цена___3___0">NA()</definedName>
    <definedName name="цена___3___0___0">NA()</definedName>
    <definedName name="цена___3___10">#REF!</definedName>
    <definedName name="цена___3___2">#REF!</definedName>
    <definedName name="цена___3___3">#REF!</definedName>
    <definedName name="цена___3___4">#REF!</definedName>
    <definedName name="цена___3___6">#REF!</definedName>
    <definedName name="цена___3___8">#REF!</definedName>
    <definedName name="цена___4">NA()</definedName>
    <definedName name="цена___4___0">#REF!</definedName>
    <definedName name="цена___4___0___0">#REF!</definedName>
    <definedName name="цена___4___0___0___0">#REF!</definedName>
    <definedName name="цена___4___10">#REF!</definedName>
    <definedName name="цена___4___12">#REF!</definedName>
    <definedName name="цена___4___2">#REF!</definedName>
    <definedName name="цена___4___3">#REF!</definedName>
    <definedName name="цена___4___4">#REF!</definedName>
    <definedName name="цена___4___6">#REF!</definedName>
    <definedName name="цена___4___8">#REF!</definedName>
    <definedName name="цена___5">NA()</definedName>
    <definedName name="цена___5___0">#REF!</definedName>
    <definedName name="цена___5___0___0">#REF!</definedName>
    <definedName name="цена___5___0___0___0">#REF!</definedName>
    <definedName name="цена___5___3">NA()</definedName>
    <definedName name="цена___6">#REF!</definedName>
    <definedName name="цена___6___0">#REF!</definedName>
    <definedName name="цена___6___0___0">#REF!</definedName>
    <definedName name="цена___6___0___0___0">#REF!</definedName>
    <definedName name="цена___6___1">#REF!</definedName>
    <definedName name="цена___6___10">#REF!</definedName>
    <definedName name="цена___6___12">#REF!</definedName>
    <definedName name="цена___6___2">#REF!</definedName>
    <definedName name="цена___6___4">#REF!</definedName>
    <definedName name="цена___6___6">#REF!</definedName>
    <definedName name="цена___6___8">#REF!</definedName>
    <definedName name="цена___7">#REF!</definedName>
    <definedName name="цена___7___0">#REF!</definedName>
    <definedName name="цена___7___10">#REF!</definedName>
    <definedName name="цена___7___2">#REF!</definedName>
    <definedName name="цена___7___4">#REF!</definedName>
    <definedName name="цена___7___6">#REF!</definedName>
    <definedName name="цена___7___8">#REF!</definedName>
    <definedName name="цена___8">#REF!</definedName>
    <definedName name="цена___8___0">#REF!</definedName>
    <definedName name="цена___8___0___0">#REF!</definedName>
    <definedName name="цена___8___0___0___0">#REF!</definedName>
    <definedName name="цена___8___1">#REF!</definedName>
    <definedName name="цена___8___10">#REF!</definedName>
    <definedName name="цена___8___12">#REF!</definedName>
    <definedName name="цена___8___2">#REF!</definedName>
    <definedName name="цена___8___4">#REF!</definedName>
    <definedName name="цена___8___6">#REF!</definedName>
    <definedName name="цена___8___8">#REF!</definedName>
    <definedName name="цена___9">#REF!</definedName>
    <definedName name="цена___9___0">#REF!</definedName>
    <definedName name="цена___9___0___0">#REF!</definedName>
    <definedName name="цена___9___0___0___0">#REF!</definedName>
    <definedName name="цена___9___10">#REF!</definedName>
    <definedName name="цена___9___2">#REF!</definedName>
    <definedName name="цена___9___4">#REF!</definedName>
    <definedName name="цена___9___6">#REF!</definedName>
    <definedName name="цена___9___8">#REF!</definedName>
    <definedName name="эко">#REF!</definedName>
    <definedName name="эко1">#REF!</definedName>
    <definedName name="экол1">#REF!</definedName>
    <definedName name="экол2">#REF!</definedName>
    <definedName name="экология">NA()</definedName>
  </definedNames>
  <calcPr calcId="145621" iterate="1"/>
  <customWorkbookViews>
    <customWorkbookView name="Gilvanova Margarita - Личное представление" guid="{58B65BCC-EB7B-4641-BB03-083383C08A59}" mergeInterval="0" personalView="1" maximized="1" windowWidth="1916" windowHeight="855" tabRatio="945" activeSheetId="1"/>
    <customWorkbookView name="Zhirkova Lyudmila - Личное представление" guid="{59325210-CF0F-4C02-A825-4A01F551713D}" mergeInterval="0" personalView="1" maximized="1" windowWidth="1916" windowHeight="855" tabRatio="909" activeSheetId="2"/>
  </customWorkbookViews>
</workbook>
</file>

<file path=xl/calcChain.xml><?xml version="1.0" encoding="utf-8"?>
<calcChain xmlns="http://schemas.openxmlformats.org/spreadsheetml/2006/main">
  <c r="I63" i="1" l="1"/>
  <c r="J710" i="1" l="1"/>
  <c r="J296" i="1"/>
  <c r="K296" i="1"/>
  <c r="K13" i="1"/>
  <c r="K710" i="1"/>
  <c r="D295" i="1"/>
  <c r="D224" i="1"/>
  <c r="E224" i="1" s="1"/>
  <c r="K22" i="1"/>
  <c r="K44" i="1"/>
  <c r="K228" i="1"/>
  <c r="K283" i="1"/>
  <c r="K299" i="1"/>
  <c r="K338" i="1"/>
  <c r="K408" i="1"/>
  <c r="K418" i="1"/>
  <c r="K422" i="1"/>
  <c r="K426" i="1"/>
  <c r="K430" i="1"/>
  <c r="K525" i="1"/>
  <c r="K540" i="1"/>
  <c r="K545" i="1"/>
  <c r="K551" i="1"/>
  <c r="K555" i="1"/>
  <c r="K564" i="1"/>
  <c r="K568" i="1"/>
  <c r="K572" i="1"/>
  <c r="K576" i="1"/>
  <c r="K580" i="1"/>
  <c r="K584" i="1"/>
  <c r="K590" i="1"/>
  <c r="K594" i="1"/>
  <c r="K604" i="1"/>
  <c r="K608" i="1"/>
  <c r="K612" i="1"/>
  <c r="K618" i="1"/>
  <c r="K632" i="1"/>
  <c r="K636" i="1"/>
  <c r="K640" i="1"/>
  <c r="K664" i="1"/>
  <c r="K676" i="1"/>
  <c r="K688" i="1"/>
  <c r="K701" i="1"/>
  <c r="K706" i="1"/>
  <c r="K734" i="1"/>
  <c r="K741" i="1"/>
  <c r="K762" i="1"/>
  <c r="K794" i="1"/>
  <c r="E793" i="1"/>
  <c r="E740" i="1"/>
  <c r="E705" i="1"/>
  <c r="E700" i="1"/>
  <c r="E687" i="1"/>
  <c r="E675" i="1"/>
  <c r="E663" i="1"/>
  <c r="E295" i="1" l="1"/>
  <c r="E639" i="1" l="1"/>
  <c r="E635" i="1"/>
  <c r="E631" i="1"/>
  <c r="E617" i="1"/>
  <c r="E611" i="1"/>
  <c r="E607" i="1"/>
  <c r="E603" i="1"/>
  <c r="E593" i="1"/>
  <c r="E589" i="1"/>
  <c r="E583" i="1"/>
  <c r="E579" i="1"/>
  <c r="E575" i="1"/>
  <c r="E571" i="1"/>
  <c r="E567" i="1"/>
  <c r="E563" i="1"/>
  <c r="E554" i="1"/>
  <c r="E550" i="1"/>
  <c r="E544" i="1"/>
  <c r="E539" i="1"/>
  <c r="E524" i="1"/>
  <c r="E429" i="1"/>
  <c r="E425" i="1"/>
  <c r="E421" i="1"/>
  <c r="E417" i="1"/>
  <c r="E407" i="1"/>
  <c r="E337" i="1"/>
  <c r="E298" i="1"/>
  <c r="E282" i="1"/>
  <c r="E227" i="1"/>
  <c r="E43" i="1"/>
  <c r="D709" i="1" l="1"/>
  <c r="D19" i="1" s="1"/>
  <c r="E19" i="1" l="1"/>
  <c r="J10" i="1"/>
  <c r="J661" i="1"/>
  <c r="J225" i="1"/>
  <c r="K225" i="1" s="1"/>
  <c r="E21" i="1"/>
  <c r="K661" i="1" l="1"/>
  <c r="J19" i="1"/>
  <c r="K10" i="1"/>
  <c r="J11" i="1" l="1"/>
  <c r="J12" i="1"/>
  <c r="K12" i="1" s="1"/>
  <c r="J14" i="1"/>
  <c r="K14" i="1" s="1"/>
  <c r="K19" i="1"/>
  <c r="I125" i="1"/>
  <c r="I350" i="1"/>
  <c r="I351" i="1"/>
  <c r="I354" i="1"/>
  <c r="I357" i="1"/>
  <c r="I359" i="1"/>
  <c r="I362" i="1"/>
  <c r="I715" i="1"/>
  <c r="K11" i="1" l="1"/>
  <c r="J9" i="1"/>
  <c r="K9" i="1" s="1"/>
</calcChain>
</file>

<file path=xl/sharedStrings.xml><?xml version="1.0" encoding="utf-8"?>
<sst xmlns="http://schemas.openxmlformats.org/spreadsheetml/2006/main" count="2281" uniqueCount="1639">
  <si>
    <t>м2</t>
  </si>
  <si>
    <t>м3</t>
  </si>
  <si>
    <t>Внутренние стены надземной части (2 - 5 этаж)</t>
  </si>
  <si>
    <t>Внутренние стены подземной части (до 2-го этажа)</t>
  </si>
  <si>
    <t>Наружные стены подземной части</t>
  </si>
  <si>
    <t>Ж/Б балки лекционного зала</t>
  </si>
  <si>
    <t>Ж/Б балки преднапряженные</t>
  </si>
  <si>
    <t>Ж/Б балки без преднапряжения</t>
  </si>
  <si>
    <t>Колонны надземной части  (2-5 этажи)</t>
  </si>
  <si>
    <t>Колонны подземной части (до 2 этажа)</t>
  </si>
  <si>
    <t>Ед. изм.</t>
  </si>
  <si>
    <t>м</t>
  </si>
  <si>
    <t>Часофикация</t>
  </si>
  <si>
    <t>Приложение № 1 к Договору № ________________________ от ______________________ 2013 г.</t>
  </si>
  <si>
    <t>Система контроля и управления доступом</t>
  </si>
  <si>
    <t>Локальная вычислительная сеть</t>
  </si>
  <si>
    <t>система</t>
  </si>
  <si>
    <t>Монтаж оборудования</t>
  </si>
  <si>
    <t>Внутренние инженерные системы</t>
  </si>
  <si>
    <t>Лестницы</t>
  </si>
  <si>
    <t>№ по порядку</t>
  </si>
  <si>
    <t>Марки чертежей</t>
  </si>
  <si>
    <t>Разделы Рабочей документации</t>
  </si>
  <si>
    <t xml:space="preserve">№ </t>
  </si>
  <si>
    <t>Примерные объемы Работ</t>
  </si>
  <si>
    <t>№ Локальной сметы</t>
  </si>
  <si>
    <t>ГП/GP</t>
  </si>
  <si>
    <t>Организация земельного участка (Генплан 1 этап)</t>
  </si>
  <si>
    <t>1.1.</t>
  </si>
  <si>
    <t>Устройство тротуара из клинкера тип А (клинкер 215х70х70 мм Vande Moortel или аналог), включая необходимую подготовку</t>
  </si>
  <si>
    <t>1.2.</t>
  </si>
  <si>
    <t xml:space="preserve">Устройство дорожного покрытия для автомобилей из клинкера тип В ( клинкер 208х67х120 мм Vande Moortel или аналог), включая необходимую подготовку </t>
  </si>
  <si>
    <t>1.3.</t>
  </si>
  <si>
    <t xml:space="preserve">Устройство пешеходных дорожек тип С (асфальтовое покрытие т. 4 см), включая необходимую подготовку </t>
  </si>
  <si>
    <t>1.4.</t>
  </si>
  <si>
    <t>пм</t>
  </si>
  <si>
    <t>1.5.</t>
  </si>
  <si>
    <t>Бордюрный камень KD3 (бетонный камеь 50х150 мм)</t>
  </si>
  <si>
    <t>1.6.</t>
  </si>
  <si>
    <t>Бордюрный камень KD5, KD6 (бетонный камень 500х150 мм)</t>
  </si>
  <si>
    <t>1.7.</t>
  </si>
  <si>
    <t>Отсыпка песчаным грунтом с планировкой до проектных отметок в зоне благоустройства</t>
  </si>
  <si>
    <t>1.8.</t>
  </si>
  <si>
    <t>Подпорная стена тип А (армирование 180 кг/ м3)</t>
  </si>
  <si>
    <t>1.9.</t>
  </si>
  <si>
    <t>Подпорная стена тип В (армирование 180 кг/ м3)</t>
  </si>
  <si>
    <t>1.10.</t>
  </si>
  <si>
    <t>1.11.</t>
  </si>
  <si>
    <t>Подпорная стена тип Н (армирование 180 кг/ м3)</t>
  </si>
  <si>
    <t>1.12.</t>
  </si>
  <si>
    <t>1.13.</t>
  </si>
  <si>
    <t>шт</t>
  </si>
  <si>
    <t>1.14.</t>
  </si>
  <si>
    <t>Каменное покрытие сверху подпорных стен шириной 300 мм</t>
  </si>
  <si>
    <t>1.15.</t>
  </si>
  <si>
    <t>Газоны</t>
  </si>
  <si>
    <t>1.16.</t>
  </si>
  <si>
    <t>Кустарники</t>
  </si>
  <si>
    <t>1.17.</t>
  </si>
  <si>
    <t>Деревья</t>
  </si>
  <si>
    <t>АР/AR</t>
  </si>
  <si>
    <t>Архитектурные решения, в т.ч. фасад</t>
  </si>
  <si>
    <t>2.1.</t>
  </si>
  <si>
    <t>Подземная часть</t>
  </si>
  <si>
    <t>2.1.1.</t>
  </si>
  <si>
    <t>Полы</t>
  </si>
  <si>
    <t>2.1.1.1.</t>
  </si>
  <si>
    <t>Стяжка пола, включая всю необходимую подготовку под укладку финишного покрытия</t>
  </si>
  <si>
    <t>2.1.1.2.</t>
  </si>
  <si>
    <t xml:space="preserve">Отделка пола в помещениях ЦКП </t>
  </si>
  <si>
    <t>2.1.1.3.</t>
  </si>
  <si>
    <t xml:space="preserve">Отделка пола в технических помещениях общих зон </t>
  </si>
  <si>
    <t>2.1.1.4.</t>
  </si>
  <si>
    <t xml:space="preserve">Отделка полов в зоне загрузки </t>
  </si>
  <si>
    <t>2.1.1.5.</t>
  </si>
  <si>
    <t>Отделка полов искуственным камнем в санузлах (2 санузла) включая необходимую гидроизоляцию (подземная часть)</t>
  </si>
  <si>
    <t>2.1.1.6.</t>
  </si>
  <si>
    <t>Отделка полов в технических помещениях в ядрах-подземная часть (ПВХ компактное)</t>
  </si>
  <si>
    <t>2.1.1.7.</t>
  </si>
  <si>
    <t>Комплекты колесоотбойников из резины в зоне загрузки</t>
  </si>
  <si>
    <t>2.1.2.</t>
  </si>
  <si>
    <t>Стены и перегородки</t>
  </si>
  <si>
    <t>2.1.2.1.</t>
  </si>
  <si>
    <t>Внутренние перегородки</t>
  </si>
  <si>
    <t>2.1.2.2.</t>
  </si>
  <si>
    <t>Отделка внутренних перегородок</t>
  </si>
  <si>
    <t>2.1.2.3.</t>
  </si>
  <si>
    <t>Отделка  стен по периметру</t>
  </si>
  <si>
    <t>2.1.3.</t>
  </si>
  <si>
    <t>Потолки</t>
  </si>
  <si>
    <t>2.1.3.1.</t>
  </si>
  <si>
    <t>2.1.3.2.</t>
  </si>
  <si>
    <t>Гипсокартонный потолок в санузлах</t>
  </si>
  <si>
    <t>2.2.</t>
  </si>
  <si>
    <t>Надземная часть</t>
  </si>
  <si>
    <t>2.2.1.</t>
  </si>
  <si>
    <t>2.2.1.1.</t>
  </si>
  <si>
    <t>2.2.1.2.</t>
  </si>
  <si>
    <t xml:space="preserve">Теплоизоляционный слой под плитой "плавающего" пола в атриуме и на техническом этаже   </t>
  </si>
  <si>
    <t>2.2.1.3.</t>
  </si>
  <si>
    <t xml:space="preserve">Отделка пола в помещениях ЦКП (каучуковое покрытие) </t>
  </si>
  <si>
    <t>2.2.1.4.</t>
  </si>
  <si>
    <t>Отделка пола в коридорах (ПВХ)</t>
  </si>
  <si>
    <t>2.2.1.5.</t>
  </si>
  <si>
    <t>Отделка пола в фойе лекционного зала (паркет)</t>
  </si>
  <si>
    <t>2.2.1.6.</t>
  </si>
  <si>
    <t xml:space="preserve">Отделка пола в зонах доступа в лекционный зал </t>
  </si>
  <si>
    <t>2.2.1.7.</t>
  </si>
  <si>
    <t>Отделка пола в конференц-комнатах лекционного зала (ковровое покрытие VORWERK или аналог)</t>
  </si>
  <si>
    <t>2.2.1.8.</t>
  </si>
  <si>
    <t>Отделка пола в зоне администрации</t>
  </si>
  <si>
    <t>2.2.1.9.</t>
  </si>
  <si>
    <t>Отделка пола в медицинской зоне</t>
  </si>
  <si>
    <t>2.2.1.10.</t>
  </si>
  <si>
    <t>Отделка пола в атриуме (без учета шоу -рум)</t>
  </si>
  <si>
    <t>2.2.1.11.</t>
  </si>
  <si>
    <t>Отделка пола на пешеходных мостиках</t>
  </si>
  <si>
    <t>2.2.1.12.</t>
  </si>
  <si>
    <t>Отделка пола ковровой плиткой в ядрах (переговорные и ресепшн)</t>
  </si>
  <si>
    <t>2.2.1.13.</t>
  </si>
  <si>
    <t>Отделка пола паркетом в ядрах</t>
  </si>
  <si>
    <t>2.2.1.14.</t>
  </si>
  <si>
    <t>Отделка пола в коридорах ядер (ПВХ компактное) и технических помещениях</t>
  </si>
  <si>
    <t>2.2.1.15.</t>
  </si>
  <si>
    <t>Отделка пола в санузлах (типовые ядра, 1-й этаж и конф залы) (искуственный камень), включая необходимую гидроизоляцию</t>
  </si>
  <si>
    <t>2.2.1.16.</t>
  </si>
  <si>
    <t xml:space="preserve">Отделка пола на техническом этаже, включая необходимую гидроизоляцию </t>
  </si>
  <si>
    <t>2.2.1.17.</t>
  </si>
  <si>
    <t>Отделка пола в технических помещениях в ядрах на 5-ом этаже</t>
  </si>
  <si>
    <t>2.2.1.18.</t>
  </si>
  <si>
    <t>Отделка пола на лестницах (виниловое покрытие, включая стяжку и подготовку)</t>
  </si>
  <si>
    <t>2.2.1.19.</t>
  </si>
  <si>
    <t>2.2.2.</t>
  </si>
  <si>
    <t>2.2.2.1.</t>
  </si>
  <si>
    <t>Перегородки в коридорах, ЦКП, администрации (кроме стеклянных)</t>
  </si>
  <si>
    <t>2.2.2.2.</t>
  </si>
  <si>
    <t>Стеклянные перегородки в администрации и ЦКП</t>
  </si>
  <si>
    <t>2.2.2.3.</t>
  </si>
  <si>
    <t>Отделка перегородок в ЦКП, коридорах, администрации</t>
  </si>
  <si>
    <t>2.2.2.4.</t>
  </si>
  <si>
    <t>Перегородки в ядрах (кроме стеклянных)</t>
  </si>
  <si>
    <t>2.2.2.5.</t>
  </si>
  <si>
    <t>Отделка перегородок в ядрах</t>
  </si>
  <si>
    <t>2.2.2.6.</t>
  </si>
  <si>
    <t>Стеклянные перегородки в конференц-комнатах в ядрах</t>
  </si>
  <si>
    <t>2.2.2.7.</t>
  </si>
  <si>
    <t>Отделка стен стеклом в санузлах</t>
  </si>
  <si>
    <t>2.2.2.8.</t>
  </si>
  <si>
    <t>Раздвижные перегородки в конференц-залах (3-й этаж) Skyfold Classic Elite</t>
  </si>
  <si>
    <t>2.2.2.9.</t>
  </si>
  <si>
    <t>Облицовка деревянными панелями в лифтовых лобби и конференц-комнатах на 3-м этаже</t>
  </si>
  <si>
    <t>2.2.2.10.</t>
  </si>
  <si>
    <t>Облицовка деревянными панелями помещений охраны на 1-ом этаже</t>
  </si>
  <si>
    <t>2.2.2.11.</t>
  </si>
  <si>
    <t>Перегородки с рассеивающим стеклом в эркерах</t>
  </si>
  <si>
    <t>2.2.2.12.</t>
  </si>
  <si>
    <t>Облицовка нержавеющей сталью лифтовых порталов</t>
  </si>
  <si>
    <t>2.2.2.13.</t>
  </si>
  <si>
    <t>Перегородки на техническом этаже</t>
  </si>
  <si>
    <t>2.2.2.14.</t>
  </si>
  <si>
    <t>Отделка перегородок на техническом этаже</t>
  </si>
  <si>
    <t>2.2.2.15.</t>
  </si>
  <si>
    <t>Отделка внутренних стен лестничных клеток</t>
  </si>
  <si>
    <t>2.2.2.16.</t>
  </si>
  <si>
    <t>Перила по внутренней части лестниц</t>
  </si>
  <si>
    <t>2.2.2.17.</t>
  </si>
  <si>
    <t>Перила вдоль стен лестниц</t>
  </si>
  <si>
    <t>2.2.2.18.</t>
  </si>
  <si>
    <t>Перила на центральной лестнице</t>
  </si>
  <si>
    <t>2.2.2.19.</t>
  </si>
  <si>
    <t>Стеклянное ограждение h=1100 на 3-м и 4-м этажах в фоей лекционного зала</t>
  </si>
  <si>
    <t>2.2.2.20.</t>
  </si>
  <si>
    <t>Стеклянное ограждение возле центральных дверей атриума</t>
  </si>
  <si>
    <t>2.2.2.21.</t>
  </si>
  <si>
    <t>Винтовая лестница с атриума на 1-й этаж</t>
  </si>
  <si>
    <t>2.2.2.22.</t>
  </si>
  <si>
    <t>2.2.3.</t>
  </si>
  <si>
    <t>2.2.3.1.</t>
  </si>
  <si>
    <t>2.2.3.2.</t>
  </si>
  <si>
    <t>Гипсокартонный потолок/металлические панели в коридорах</t>
  </si>
  <si>
    <t>2.2.3.3.</t>
  </si>
  <si>
    <t>Гипсокартонный перфорированный потолок в фойе лекционного зала</t>
  </si>
  <si>
    <t>2.2.3.4.</t>
  </si>
  <si>
    <t>Гипоскартонный подвесной потолок в фойе лекционного зала</t>
  </si>
  <si>
    <t>2.2.3.5.</t>
  </si>
  <si>
    <t>Гипсокартонный потолок в зоне доступа в лекционный зал</t>
  </si>
  <si>
    <t>2.2.3.6.</t>
  </si>
  <si>
    <t>Отделка лакированным листом потолка в зоне лекционного зала (эскалатор фойе лекционного зала, мостики лекционного зала, по периметру перекрытий )</t>
  </si>
  <si>
    <t>2.2.3.7.</t>
  </si>
  <si>
    <t>Гипсокартонный подвесной потолок в конференц-комнатах возле лекционного зала</t>
  </si>
  <si>
    <t>2.2.3.8.</t>
  </si>
  <si>
    <t>Отделка потолка атриума (металлическая сетка gantois или аналог)</t>
  </si>
  <si>
    <t>2.2.3.9.</t>
  </si>
  <si>
    <t>Деревянный потолок в ядрах</t>
  </si>
  <si>
    <t>2.2.3.10.</t>
  </si>
  <si>
    <t>Гипсокартонный потолок в ядрах</t>
  </si>
  <si>
    <t>2.2.3.11.</t>
  </si>
  <si>
    <t>Перфорированный гипоскартонный потолок в ядрах</t>
  </si>
  <si>
    <t>2.2.3.12.</t>
  </si>
  <si>
    <t>2.2.3.13.</t>
  </si>
  <si>
    <t>2.2.3.14.</t>
  </si>
  <si>
    <t>Натяжной потолок Mirolege (зеркальный) в санузлах (или аналог)</t>
  </si>
  <si>
    <t>2.2.3.15.</t>
  </si>
  <si>
    <t>Отделка потолка на лестницах</t>
  </si>
  <si>
    <t>2.2.3.16.</t>
  </si>
  <si>
    <t>Подвесной потолок в зоне администрации и медицинского кабинета</t>
  </si>
  <si>
    <t>2.2.3.17.</t>
  </si>
  <si>
    <t>2.2.3.18.</t>
  </si>
  <si>
    <t>Отделка конструкций лекционного зала со стороны атриума (гипсокатрон с утеплением, предел огнестойкости конструкции EI 150 мин)</t>
  </si>
  <si>
    <t>2.2.3.19.</t>
  </si>
  <si>
    <t>Облицовка зеркальной нержавеющей сталью потолка лекционного зала со стороны атриума</t>
  </si>
  <si>
    <t>Облицовка зеркальной нержавеющей сталью световых куполов в атриуме</t>
  </si>
  <si>
    <t>2.2.4.</t>
  </si>
  <si>
    <t>Двери</t>
  </si>
  <si>
    <t>2.2.4.1.</t>
  </si>
  <si>
    <t xml:space="preserve">Двери внутренние огнестойкие 700х2200 </t>
  </si>
  <si>
    <t>2.2.4.2.</t>
  </si>
  <si>
    <t xml:space="preserve">Двери внутренние огнестойкие 800х2200 </t>
  </si>
  <si>
    <t>2.2.4.3.</t>
  </si>
  <si>
    <t>Двери внутренние огнестойкие 800х2400</t>
  </si>
  <si>
    <t>2.2.4.4.</t>
  </si>
  <si>
    <t>Двери внутренние огнестойкие 900х2200</t>
  </si>
  <si>
    <t>2.2.4.5.</t>
  </si>
  <si>
    <t xml:space="preserve">Двери внутренние огнестойкие 900х2400 </t>
  </si>
  <si>
    <t>2.2.4.6.</t>
  </si>
  <si>
    <t>Двери внутренние огнестойкие 900х2350</t>
  </si>
  <si>
    <t>2.2.4.7.</t>
  </si>
  <si>
    <t>Двери внутренние огнестойкие 2000х2400</t>
  </si>
  <si>
    <t>2.2.4.8.</t>
  </si>
  <si>
    <t>Двери внутренние огнестойкие 2400х2200</t>
  </si>
  <si>
    <t>2.2.4.9.</t>
  </si>
  <si>
    <t>Двери внутренние огнестойкие 1400х2200</t>
  </si>
  <si>
    <t>2.2.4.10.</t>
  </si>
  <si>
    <t>Двери внутренние огнестойкие 1400х2350</t>
  </si>
  <si>
    <t>2.2.4.11.</t>
  </si>
  <si>
    <t>Двери внутренние огнестойкие 1400х2400</t>
  </si>
  <si>
    <t>2.2.4.12.</t>
  </si>
  <si>
    <t>Двери внутренние огнестойкие 1800х2200</t>
  </si>
  <si>
    <t>2.2.4.13.</t>
  </si>
  <si>
    <t>Двери внутренние огнестойкие 1800х2350</t>
  </si>
  <si>
    <t>2.2.4.14.</t>
  </si>
  <si>
    <t>Двери внутренние огнестойкие 1800х2400</t>
  </si>
  <si>
    <t>2.2.4.15.</t>
  </si>
  <si>
    <t>Двери внутренние 800х2400</t>
  </si>
  <si>
    <t>2.2.4.16.</t>
  </si>
  <si>
    <t>Двери внутренние 900х2400</t>
  </si>
  <si>
    <t>2.2.4.17.</t>
  </si>
  <si>
    <t>Двери внутренние 2000х2400</t>
  </si>
  <si>
    <t>2.2.4.18.</t>
  </si>
  <si>
    <t>Двери внутренние 2400х2400</t>
  </si>
  <si>
    <t>2.2.4.19.</t>
  </si>
  <si>
    <t>Двери внутренние 1400х2400</t>
  </si>
  <si>
    <t>2.2.4.20.</t>
  </si>
  <si>
    <t>Двери внутренние 1800х2400</t>
  </si>
  <si>
    <t>2.2.4.21.</t>
  </si>
  <si>
    <t>Двери внутренние 700х2200</t>
  </si>
  <si>
    <t>2.2.4.22.</t>
  </si>
  <si>
    <t>Двери внутренние 800х2200</t>
  </si>
  <si>
    <t>2.2.4.23.</t>
  </si>
  <si>
    <t>Двери внутренние 900х2200</t>
  </si>
  <si>
    <t>2.2.4.24.</t>
  </si>
  <si>
    <t>Двери внутренние 1400х2200</t>
  </si>
  <si>
    <t>2.2.4.25.</t>
  </si>
  <si>
    <t>Двери внутренние 1800х2200</t>
  </si>
  <si>
    <t>2.2.4.26.</t>
  </si>
  <si>
    <t>Двери внутренние 800х2350</t>
  </si>
  <si>
    <t>2.2.4.27.</t>
  </si>
  <si>
    <t>Двери внутренние 900х2350</t>
  </si>
  <si>
    <t>2.2.4.28.</t>
  </si>
  <si>
    <t>Двери внутренние 2400х2350</t>
  </si>
  <si>
    <t>2.2.4.29.</t>
  </si>
  <si>
    <t>Двери внутренние 1400х2350</t>
  </si>
  <si>
    <t>2.2.4.30.</t>
  </si>
  <si>
    <t>Двери внутренние 1800х2350</t>
  </si>
  <si>
    <t>2.2.4.31.</t>
  </si>
  <si>
    <t>Стеклянные перегородки огнестойкие (в ядрах)</t>
  </si>
  <si>
    <t>2.2.4.32.</t>
  </si>
  <si>
    <t>Стеклянные окна огнестойкие (витрины в ядрах)</t>
  </si>
  <si>
    <t>2.2.5.</t>
  </si>
  <si>
    <t>Фасады</t>
  </si>
  <si>
    <t>2.2.5.1.</t>
  </si>
  <si>
    <t>Фасадная система остекление (тип 1) (Стеклопакет 8 мм Guardian Sunguard внутренняя сторона Silver Grey32 х 16 мм аргон х 4.4.2 флоатстекло low-e )включая огнезащитные панели и противопожарные отсечки в зоне перекрытий, вертикальные световые панели в зоне 1-ого 3-ого этажей и по периметру эркеров</t>
  </si>
  <si>
    <t>2.2.5.2.</t>
  </si>
  <si>
    <t>Фасадная система остекление (тип 1) с шелкографией (Стеклопакет 8 мм Guardian Sunguard внутренняя сторона Silver Grey 32 х 16 мм аргон х 4.4.2 флоатстекло low-e) включая вертикальные стеклянные панели шириной 400 мм - в зоне перехода в осях В1-В6</t>
  </si>
  <si>
    <t>2.2.5.3.</t>
  </si>
  <si>
    <t>Фасадное система остекление (тип 1) с шелкографией Стеклопакет 8 мм Guardian Sunguard внутренняя сторона Silver Grey 32 х 16 мм аргон х 4.4.2 флоатстекло low-e) - южный фасад здания 3С</t>
  </si>
  <si>
    <t>2.2.5.4.</t>
  </si>
  <si>
    <t>Фасадное система остекление (тип 8)</t>
  </si>
  <si>
    <t>2.2.5.5.</t>
  </si>
  <si>
    <t xml:space="preserve">Фасадная система тип 3- (8 мм GUARDIAN SUNGUARD НР (внутренняя сторона - Silver 35/26) х 16мм аргон х внутреннее обратнокрашеное стекло толщиной 6мм изоляционный материал, алюминиевый лист
</t>
  </si>
  <si>
    <t>2.2.5.6.</t>
  </si>
  <si>
    <t xml:space="preserve">Фасадная система тип4, тип 5- (8 мм GUARDIAN SUNGUARD SOLAR (внутренняя сторона - Silver 20) х16мм аргон х внутреннее обратнокрашеное стекло толщиной 6мм, изоляционный материал, алюминиевый лист
</t>
  </si>
  <si>
    <t>2.2.5.7.</t>
  </si>
  <si>
    <t>Фасадная система тип 7-Черное эмалированное стекло 8 мм (образец стекла SGG Emalit Evolution Saint-Gobain RAL 9005 (K7 Classic), изоляционный материал, алюминиевый лист</t>
  </si>
  <si>
    <t>2.2.5.8.</t>
  </si>
  <si>
    <t>Фасадная система тип 9 из нержавеющей стали</t>
  </si>
  <si>
    <t>2.2.5.9.</t>
  </si>
  <si>
    <t>Фасадная система тип 9 из  - временный северный фасад</t>
  </si>
  <si>
    <t>2.2.5.10.</t>
  </si>
  <si>
    <t>Огнестойкая фасадная система - остекление тип 16 (прозрачное остекление)</t>
  </si>
  <si>
    <t>2.2.5.11.</t>
  </si>
  <si>
    <t xml:space="preserve">Огнестойкая фасадная система тип 6 (белое остекление)
</t>
  </si>
  <si>
    <t>2.2.5.12.</t>
  </si>
  <si>
    <t xml:space="preserve">Огнестойкая фасадная система тип 17
</t>
  </si>
  <si>
    <t>2.2.5.13.</t>
  </si>
  <si>
    <t xml:space="preserve">Огнестойкая фасадная система тип 18
</t>
  </si>
  <si>
    <t>2.2.5.14.</t>
  </si>
  <si>
    <t>Огнестойкая конструкция для предотвращения распространения пожара между атриумом и зданиями 3а и 3b</t>
  </si>
  <si>
    <t>2.2.5.15.</t>
  </si>
  <si>
    <t>Стеклянные ограждения пешеходных мостиков</t>
  </si>
  <si>
    <t>2.2.5.16.</t>
  </si>
  <si>
    <t>Фасадная система - металлические жалюзи в уровне 5-ого этажа, включая необходимую конструкцию и теплоизоляцию</t>
  </si>
  <si>
    <t>2.2.5.17.</t>
  </si>
  <si>
    <t xml:space="preserve">Металлические жалюзи в уровне 1-ого этажа </t>
  </si>
  <si>
    <t>2.2.5.18.</t>
  </si>
  <si>
    <t>Бетонный цоколь (конструкция из белого архитектурного бетона)</t>
  </si>
  <si>
    <t>2.2.5.19.</t>
  </si>
  <si>
    <t>Логотипы с подсветкой тип Е (северный и южный фасады)</t>
  </si>
  <si>
    <t>2.2.5.20.</t>
  </si>
  <si>
    <t xml:space="preserve">Отделка пола центральной входной лестницы в галерею </t>
  </si>
  <si>
    <t>2.2.5.21.</t>
  </si>
  <si>
    <t xml:space="preserve">Въездные ворота в зону загрузки 3.3 м х4.5 м </t>
  </si>
  <si>
    <t>2.2.5.22.</t>
  </si>
  <si>
    <t>Внутренние ворота в зоне загрузки 9.2 м х 4.5 м</t>
  </si>
  <si>
    <t>2.2.5.23.</t>
  </si>
  <si>
    <t>Отделка входа в здание 3с со стороны главного входа (ось В44)-декоративные жалюзи</t>
  </si>
  <si>
    <t>2.2.5.24.</t>
  </si>
  <si>
    <t>Отделка входа в здание 3с со стороны оси В6 (зона загрузки)-декоративные жалюзи</t>
  </si>
  <si>
    <t>2.2.5.25.</t>
  </si>
  <si>
    <t>Фасады шоу-рум, расположенных в зоне галереи, включая металлоконструкции(гнутые стеклопакеты, структурное остекление)-безопасное остекление  пределом огнестойкости 15 мин</t>
  </si>
  <si>
    <t>2.2.5.26.</t>
  </si>
  <si>
    <t>Отделка наружных стен лифтовой шахты возле центральной лестницы</t>
  </si>
  <si>
    <t>2.2.5.27.</t>
  </si>
  <si>
    <t>Отделка наружных стен и перекрытия перехода снизу панелями алюкобонд с утеплением</t>
  </si>
  <si>
    <t>2.2.5.28.</t>
  </si>
  <si>
    <t>Декоративная облицовка колонн галереи (формирование круглых колонн)</t>
  </si>
  <si>
    <t>2.2.5.29.</t>
  </si>
  <si>
    <t>Наружные двери огнестойкие 2000х2400</t>
  </si>
  <si>
    <t>2.2.5.30.</t>
  </si>
  <si>
    <t>Наружные двери огнестойкие 1400х2400</t>
  </si>
  <si>
    <t>2.2.5.31.</t>
  </si>
  <si>
    <t>Наружные двери 1400х2400</t>
  </si>
  <si>
    <t>2.2.5.32.</t>
  </si>
  <si>
    <t>Наружные двери 900х2400</t>
  </si>
  <si>
    <t>2.2.5.33.</t>
  </si>
  <si>
    <t>Наружные двери 2000х2400</t>
  </si>
  <si>
    <t>2.2.5.34.</t>
  </si>
  <si>
    <t>Наружные двери 1600х2400</t>
  </si>
  <si>
    <t>2.2.5.35.</t>
  </si>
  <si>
    <t>2.2.5.36.</t>
  </si>
  <si>
    <t>Наружные двери 1200х2400</t>
  </si>
  <si>
    <t>2.2.5.37.</t>
  </si>
  <si>
    <t>Центральная входная группа в атриум (включая маятниковые входные двери в атриум 2000х2400 )</t>
  </si>
  <si>
    <t>2.2.5.38.</t>
  </si>
  <si>
    <t>Декоративная облицовка трансформаторных подстанций</t>
  </si>
  <si>
    <t>2.2.5.39.</t>
  </si>
  <si>
    <t xml:space="preserve">Устройство фасадов, включая монтаж металоконструкций, для помещения генераторов </t>
  </si>
  <si>
    <t>2.2.5.40.</t>
  </si>
  <si>
    <t>Устройство фасадов, включая монтаж металоконструкций, для газохранилища и компрессорной</t>
  </si>
  <si>
    <t>2.2.5.41.</t>
  </si>
  <si>
    <t>Декоративная облицовка фасадов помещения хранения баллонов</t>
  </si>
  <si>
    <t>2.2.5.42.</t>
  </si>
  <si>
    <t>Декоративная облицовка лифтовой шахты в лекционный зал стеклом</t>
  </si>
  <si>
    <t>2.2.5.43.</t>
  </si>
  <si>
    <t>Декоративная облицовка потолка и боковых поверхностей пешеходных мостиков нержавеющей сталью</t>
  </si>
  <si>
    <t>2.2.5.44.</t>
  </si>
  <si>
    <t>Противовзрывные панели 1.2х1.2 м в камерах для хранения химикатов</t>
  </si>
  <si>
    <t>2.2.5.45</t>
  </si>
  <si>
    <t>2.2.5.46</t>
  </si>
  <si>
    <t>Автоматические приводы открывания наружных дверей атриума для дымоудаления</t>
  </si>
  <si>
    <t>комплекс</t>
  </si>
  <si>
    <t>2.2.5.47</t>
  </si>
  <si>
    <t>Конструкция временной лестницы для переходв в осях В4-В5/Г10-Г11</t>
  </si>
  <si>
    <t>2.2.6.</t>
  </si>
  <si>
    <t>Кровля</t>
  </si>
  <si>
    <t>2.2.6.1.</t>
  </si>
  <si>
    <t>Конструкция кровли зданий 3а, 3b, включая необходимые узлы примыканий, пароизоляцию, утепление, гидроизоляцию, систему водосбора и обогрева, дорожки доступа</t>
  </si>
  <si>
    <t>2.2.6.2.</t>
  </si>
  <si>
    <t>Конструкция кровли зданий 3с, включая необходимые узлы примыканий, пароизоляцию, утепление, гидроизоляцию, систему водосбора и обогрева</t>
  </si>
  <si>
    <t>2.2.6.3.</t>
  </si>
  <si>
    <t>Конструкция "зеленой" кровли Zinco здания 3а и 3b, включая ендовы, дорожки доступа</t>
  </si>
  <si>
    <t>2.2.6.4.</t>
  </si>
  <si>
    <t>Устройство точек полива</t>
  </si>
  <si>
    <t>2.2.6.5.</t>
  </si>
  <si>
    <t>Конструкция кровли лекционного зала по системе KALZIP (или аналог), включая систему очисти</t>
  </si>
  <si>
    <t>2.2.6.6.</t>
  </si>
  <si>
    <t>2.2.6.7.</t>
  </si>
  <si>
    <t>2.2.6.8.</t>
  </si>
  <si>
    <t>2.2.6.9.</t>
  </si>
  <si>
    <t>Конструкции выходов на кровлю (тип 1)</t>
  </si>
  <si>
    <t>2.2.6.10.</t>
  </si>
  <si>
    <t>Конструкции выходов на кровлю (тип 2)</t>
  </si>
  <si>
    <t>2.2.6.11.</t>
  </si>
  <si>
    <t>Декоративные вентиляционные трубы на зеленой кровле</t>
  </si>
  <si>
    <t>2.2.6.12.</t>
  </si>
  <si>
    <t>Декоративные вентиляционные трубы в зоне галереи (фонари дымоудаления)</t>
  </si>
  <si>
    <t>2.2.6.13.</t>
  </si>
  <si>
    <t>2.2.6.14.</t>
  </si>
  <si>
    <t>Декоративная облицовка парапета кровли (ламели)</t>
  </si>
  <si>
    <t>2.2.6.15.</t>
  </si>
  <si>
    <t>Кровля выходов из здания 2b</t>
  </si>
  <si>
    <t>КР/KR</t>
  </si>
  <si>
    <t>Конструктивный раздел</t>
  </si>
  <si>
    <t>3.1.</t>
  </si>
  <si>
    <t>КЖ/KG</t>
  </si>
  <si>
    <t>КЖ</t>
  </si>
  <si>
    <t>3.1.1.</t>
  </si>
  <si>
    <t>Фундаментная плита</t>
  </si>
  <si>
    <t>3.1.1.1.</t>
  </si>
  <si>
    <t>3.1.1.2.</t>
  </si>
  <si>
    <t>3.1.1.3.</t>
  </si>
  <si>
    <t>3.1.1.4.</t>
  </si>
  <si>
    <t>Теплоизоляция перекрытия здания 2b, включая необходимую защиту</t>
  </si>
  <si>
    <t>3.1.1.5.</t>
  </si>
  <si>
    <t>3.1.1.6.</t>
  </si>
  <si>
    <t>Теплоизоляция ростверков (вдоль высокой части)</t>
  </si>
  <si>
    <t>3.1.1.7.</t>
  </si>
  <si>
    <t>3.1.1.8.</t>
  </si>
  <si>
    <t>т</t>
  </si>
  <si>
    <t>3.1.2.</t>
  </si>
  <si>
    <t>3.1.2.1.</t>
  </si>
  <si>
    <t xml:space="preserve"> - бетонированиие   В40</t>
  </si>
  <si>
    <t>3.1.2.2.</t>
  </si>
  <si>
    <t xml:space="preserve"> - бетонированиие   В60</t>
  </si>
  <si>
    <t>3.1.2.3.</t>
  </si>
  <si>
    <t xml:space="preserve"> - армирование 350 кг/м3</t>
  </si>
  <si>
    <t>3.1.3.</t>
  </si>
  <si>
    <t>3.1.3.1.</t>
  </si>
  <si>
    <t>3.1.3.2.</t>
  </si>
  <si>
    <t>3.1.3.3.</t>
  </si>
  <si>
    <t xml:space="preserve"> - армирование 300 кг/м3</t>
  </si>
  <si>
    <t>3.1.4.</t>
  </si>
  <si>
    <t>Колонны (Лекционный зал)-бетон в архитектурном качестве (без последующей отделки)</t>
  </si>
  <si>
    <t>3.1.4.1.</t>
  </si>
  <si>
    <t>3.1.4.2.</t>
  </si>
  <si>
    <t xml:space="preserve"> - армирование 175 кг/м3</t>
  </si>
  <si>
    <t>3.1.5.</t>
  </si>
  <si>
    <t>3.1.5.1.</t>
  </si>
  <si>
    <t>3.1.5.2.</t>
  </si>
  <si>
    <t xml:space="preserve"> - армирование 250 кг/м3</t>
  </si>
  <si>
    <t>3.1.6.</t>
  </si>
  <si>
    <t>3.1.6.1.</t>
  </si>
  <si>
    <t>3.1.6.2.</t>
  </si>
  <si>
    <t xml:space="preserve"> - армирование 115 кг/м3</t>
  </si>
  <si>
    <t>3.1.7.</t>
  </si>
  <si>
    <t>3.1.7.1.</t>
  </si>
  <si>
    <t>3.1.7.2.</t>
  </si>
  <si>
    <t xml:space="preserve"> - армирование 200 кг/м3</t>
  </si>
  <si>
    <t>3.1.8.</t>
  </si>
  <si>
    <t>3.1.8.1.</t>
  </si>
  <si>
    <t>3.1.8.2.</t>
  </si>
  <si>
    <t xml:space="preserve"> - армирование 225 кг/м3</t>
  </si>
  <si>
    <t>3.1.9.</t>
  </si>
  <si>
    <t>3.1.9.1.</t>
  </si>
  <si>
    <t>3.1.9.2.</t>
  </si>
  <si>
    <t>3.1.10.</t>
  </si>
  <si>
    <t>3.1.10.1.</t>
  </si>
  <si>
    <t>3.1.10.2.</t>
  </si>
  <si>
    <t>3.1.11.</t>
  </si>
  <si>
    <t>Плиты перекрытий толщ.  275 мм (этажи 2-5)</t>
  </si>
  <si>
    <t>3.1.11.1.</t>
  </si>
  <si>
    <t xml:space="preserve"> - бетонирование В40</t>
  </si>
  <si>
    <t>3.1.11.2.</t>
  </si>
  <si>
    <t xml:space="preserve"> - армирование 125 кг/м3</t>
  </si>
  <si>
    <t>3.1.12.</t>
  </si>
  <si>
    <t>Плиты перекрытия по профнастилу  толщ. 275 мм (этаж 2 загрузка и галерея)</t>
  </si>
  <si>
    <t>3.1.12.1.</t>
  </si>
  <si>
    <t>3.1.12.2.</t>
  </si>
  <si>
    <t xml:space="preserve"> - армирование 35 кг/м3</t>
  </si>
  <si>
    <t>3.1.13.</t>
  </si>
  <si>
    <t>Плиты перекрытий толщ. 255 мм (Лекционный зал)</t>
  </si>
  <si>
    <t>3.1.13.1.</t>
  </si>
  <si>
    <t>3.1.13.2.</t>
  </si>
  <si>
    <t xml:space="preserve"> - армирование 140 кг/м3</t>
  </si>
  <si>
    <t>3.1.14.</t>
  </si>
  <si>
    <t>3.1.14.1.</t>
  </si>
  <si>
    <t>3.1.14.2.</t>
  </si>
  <si>
    <t xml:space="preserve"> - армирование 150 кг/м3</t>
  </si>
  <si>
    <t>3.2.</t>
  </si>
  <si>
    <t>КМ/KM</t>
  </si>
  <si>
    <t>3.2.1.</t>
  </si>
  <si>
    <t>Металлоконструции, включая необходимую огнезащиту</t>
  </si>
  <si>
    <t>3.2.1.1.</t>
  </si>
  <si>
    <t>металлоконструкции кровли здания 3с</t>
  </si>
  <si>
    <t>3.2.1.2.</t>
  </si>
  <si>
    <t>металлоконструкциии кровли зданий 3а и 3в</t>
  </si>
  <si>
    <t>3.2.1.3.</t>
  </si>
  <si>
    <t>металлоконструкции лекционного зала</t>
  </si>
  <si>
    <t>3.2.1.4.</t>
  </si>
  <si>
    <t>вантовые пешеходные мостики ( 6 штук)</t>
  </si>
  <si>
    <t>3.2.1.5.</t>
  </si>
  <si>
    <t>металлоконструкции платформ перед лекционным залом</t>
  </si>
  <si>
    <t>3.2.1.6.</t>
  </si>
  <si>
    <t>металлоконструкции загрузочной зоны в подвале</t>
  </si>
  <si>
    <t>3.2.1.7.</t>
  </si>
  <si>
    <t>металлоконструкции галереи в осях В1-В6</t>
  </si>
  <si>
    <t>3.2.1.8.</t>
  </si>
  <si>
    <t>Профнастил для устройства кровли</t>
  </si>
  <si>
    <t>3.2.1.9.</t>
  </si>
  <si>
    <t>Профнастил для устройства галереи, загрузки и платформ лекционного зала</t>
  </si>
  <si>
    <t>4.1.</t>
  </si>
  <si>
    <t>ОВ/OV</t>
  </si>
  <si>
    <t>Отопление, вентиляция, кондиционирование и тепловые сети</t>
  </si>
  <si>
    <t>4.1.1.</t>
  </si>
  <si>
    <t>ИТП здания (включая пластинчатые теплообменники и насосы)</t>
  </si>
  <si>
    <t>4.1.2.</t>
  </si>
  <si>
    <t>4.1.3.</t>
  </si>
  <si>
    <t>Узел учета тепла</t>
  </si>
  <si>
    <t>4.1.4.</t>
  </si>
  <si>
    <t>Трубопроводы системы холодоснабжения, отопления, теплоснабжения д=20-40 мм</t>
  </si>
  <si>
    <t>4.1.5.</t>
  </si>
  <si>
    <t>Трубопроводы системы холодоснабжения д=100-200 мм</t>
  </si>
  <si>
    <t>4.1.6.</t>
  </si>
  <si>
    <t>Трубопроводы системы холодоснабжения, отопления, теплоснабжения д=50-65 мм</t>
  </si>
  <si>
    <t>4.1.7.</t>
  </si>
  <si>
    <t xml:space="preserve">Радиаторы </t>
  </si>
  <si>
    <t>4.1.8.</t>
  </si>
  <si>
    <t>Конвекторы</t>
  </si>
  <si>
    <t>4.1.9.</t>
  </si>
  <si>
    <t>Подогрев пола в зонах ожидания на 2-ом этаже в галерее</t>
  </si>
  <si>
    <t>4.1.10.</t>
  </si>
  <si>
    <t>Установка блоков FCU в зонах  fit out (ЦКП, ядра), включая всю необходимую подводку и отвод конденсата</t>
  </si>
  <si>
    <t>4.1.11.</t>
  </si>
  <si>
    <t>Блоки VAV в медицинских лабораториях</t>
  </si>
  <si>
    <t>4.1.12.</t>
  </si>
  <si>
    <t>Блоки СAV в медицинских лабораториях</t>
  </si>
  <si>
    <t>4.1.13.</t>
  </si>
  <si>
    <t>Блоки охлаждения до глубокой заморозки в медицинских лабораториях</t>
  </si>
  <si>
    <t>4.1.14.</t>
  </si>
  <si>
    <t>Теплообменники для блоков VAV в медицинских лабораториях</t>
  </si>
  <si>
    <t>4.1.15.</t>
  </si>
  <si>
    <t>Блоки VAV в лабораториях прототипирования</t>
  </si>
  <si>
    <t>4.1.16.</t>
  </si>
  <si>
    <t>Блоки СAV в лабораториях прототипирования</t>
  </si>
  <si>
    <t>4.1.17.</t>
  </si>
  <si>
    <t>Теплообменники для блоков VAV в лабораториях прототипирования</t>
  </si>
  <si>
    <t>4.1.18.</t>
  </si>
  <si>
    <t>VAV блоки для конференц-комнат возле лекционного зала, в администрации и коридорах общих зон</t>
  </si>
  <si>
    <t>4.1.19.</t>
  </si>
  <si>
    <t>Теплообменники для блоков VAV конференц-комнат возле лекционного зала, в администрации и коридорах общих зон</t>
  </si>
  <si>
    <t>4.1.20.</t>
  </si>
  <si>
    <t>Конденсаторные блоки (ACCU )для IT помещений и холодильной камеры</t>
  </si>
  <si>
    <t>4.1.21.</t>
  </si>
  <si>
    <t>AHU приточные  и вытяжные установки установки с системой рекуперации, системой увлажнения, шумоглушителями, теплообменниками системы вентиляции, фундаменты под оборудование</t>
  </si>
  <si>
    <t>4.1.22.</t>
  </si>
  <si>
    <t>Приточные установки с  системой увлажнения, шумоглушители, теплообменники, фундаменты под оборудование</t>
  </si>
  <si>
    <t>4.1.23.</t>
  </si>
  <si>
    <t>Вытяжные установки</t>
  </si>
  <si>
    <t>4.1.24.</t>
  </si>
  <si>
    <t>Вентиляторы ДУ и подпора</t>
  </si>
  <si>
    <t>4.1.25.</t>
  </si>
  <si>
    <t xml:space="preserve">Крышные вентиляторы галереи </t>
  </si>
  <si>
    <t>4.1.26.</t>
  </si>
  <si>
    <t>Приточные и вытяжные воздуховоды из оцинкованной стали, включая теплоизоляцию воздуховодов,балансировочные и огнезадерживающие клапаны, вентиляционные решетки</t>
  </si>
  <si>
    <t>4.1.27.</t>
  </si>
  <si>
    <t>Огнезащитное покрытие вытяжных воздуховодов в зонах лабораторий</t>
  </si>
  <si>
    <t>4.1.28.</t>
  </si>
  <si>
    <t>Огнезадерживающие клапаны на вытяжных воздуховодах в лабораториях</t>
  </si>
  <si>
    <t>4.1.29.</t>
  </si>
  <si>
    <t>Воздуховоды системы дымоудаления и компенсации ДУ, включая противопожарное покрытие, клапаны, вентиляционные решетки</t>
  </si>
  <si>
    <t>4.1.30.</t>
  </si>
  <si>
    <t>Тепловые завесы парковки</t>
  </si>
  <si>
    <t>4.1.31.</t>
  </si>
  <si>
    <t>Тепловые завесы над входными дверьми галереи</t>
  </si>
  <si>
    <t>4.1.32.</t>
  </si>
  <si>
    <t>Тепловентиляторы парковки</t>
  </si>
  <si>
    <t>4.1.33.</t>
  </si>
  <si>
    <t>Тепловентиляторы 5-ого этажа</t>
  </si>
  <si>
    <t>4.1.34.</t>
  </si>
  <si>
    <t>Воздухозаборные решетки на южном фасаде 2400х1200</t>
  </si>
  <si>
    <t>4.1.35.</t>
  </si>
  <si>
    <t>Компактные приточно-вытяжные установки для шоурум в галерее</t>
  </si>
  <si>
    <t>4.2.</t>
  </si>
  <si>
    <t>ВК/VK</t>
  </si>
  <si>
    <t>Водоснабжение  и канализация</t>
  </si>
  <si>
    <t>4.2.1.</t>
  </si>
  <si>
    <t>Внутренние системы водоснабжения и водоотведения здания</t>
  </si>
  <si>
    <t>4.2.1.1.</t>
  </si>
  <si>
    <t>Водомерный узел на вводе в здание</t>
  </si>
  <si>
    <t>4.2.1.2.</t>
  </si>
  <si>
    <t>Счетчики вторичного (коммерческого) учета</t>
  </si>
  <si>
    <t>4.2.1.3.</t>
  </si>
  <si>
    <t>Система водоподготовки (Фильтры системы водоподготовки с двойным напором со всей необходимой обвязкой- 5 штук, компрессорная установка 1 штука)</t>
  </si>
  <si>
    <t>установка</t>
  </si>
  <si>
    <t>4.2.1.4.</t>
  </si>
  <si>
    <t>Резервуары запаса хозяйственно-питьевого запаса воды, технологического запаса воды, запаса дождевой воды, умягченного технологического запаса</t>
  </si>
  <si>
    <t>4.2.1.5</t>
  </si>
  <si>
    <t>Баки аккумуляторы ГВС с теннами</t>
  </si>
  <si>
    <t>4.2.1.6</t>
  </si>
  <si>
    <t>Умягчители технологической воды</t>
  </si>
  <si>
    <t>4.2.1.7</t>
  </si>
  <si>
    <t>4.2.1.8</t>
  </si>
  <si>
    <t>Насосные, циркуляционные установки</t>
  </si>
  <si>
    <t>4.2.1.9</t>
  </si>
  <si>
    <t>Дренажные насосы</t>
  </si>
  <si>
    <t>4.2.1.10</t>
  </si>
  <si>
    <t>Установка деионизации воды для ЦКП  (Rapide Strata, производительность 10 м3/час)</t>
  </si>
  <si>
    <t>4.2.1.11</t>
  </si>
  <si>
    <t xml:space="preserve"> - трубопроводы хозяйственно-бытового водоснабжения В1 д=50 мм-оцинкованная сталь</t>
  </si>
  <si>
    <t>4.2.1.12</t>
  </si>
  <si>
    <t xml:space="preserve"> - трубопроводы хозяйственно-бытового водоснабжения В1 д=20 мм--оцинкованная сталь</t>
  </si>
  <si>
    <t>4.2.1.13</t>
  </si>
  <si>
    <t xml:space="preserve"> - трубопроводы хозяйственно-бытового водоснабжения В1 д=200 мм-оцинкованная сталь</t>
  </si>
  <si>
    <t>4.2.1.14</t>
  </si>
  <si>
    <t xml:space="preserve"> - трубопроводы хозяйственно-бытового водоснабжения В1 д=15 мм (разводка с/у)-медь</t>
  </si>
  <si>
    <t>4.2.1.15</t>
  </si>
  <si>
    <t xml:space="preserve"> - трубопроводы технологического умягченного холодного водоснабжения В6 д = 20 мм-полипропилен</t>
  </si>
  <si>
    <t>4.2.1.16</t>
  </si>
  <si>
    <t xml:space="preserve"> - трубопроводы технологического умягченного холодного водоснабжения В6 д = 63-100 мм-полипропилен</t>
  </si>
  <si>
    <t>4.2.1.17</t>
  </si>
  <si>
    <t xml:space="preserve"> - трубопроводы горячего водоснабжения Т3, Т4 д =15 мм (разводка с/у)-медь</t>
  </si>
  <si>
    <t>4.2.1.18</t>
  </si>
  <si>
    <t xml:space="preserve"> - трубопроводы горячего водоснабжения Т3, Т4 д =20-25 мм-оцинкованная сталь</t>
  </si>
  <si>
    <t>4.2.1.19</t>
  </si>
  <si>
    <t xml:space="preserve"> - трубопроводы горячего водоснабжения Т3, Т4 д =50-80 мм-оцинкованная сталь</t>
  </si>
  <si>
    <t>4.2.1.20</t>
  </si>
  <si>
    <t xml:space="preserve"> - трубопроводы технологического горячего водоснабжения Т5, Т6 д=15-20 мм-полипропилен</t>
  </si>
  <si>
    <t>4.2.1.21</t>
  </si>
  <si>
    <t xml:space="preserve"> - трубопроводы технологического горячего водоснабжения Т5, Т6 д=50-80 мм-полипропилен</t>
  </si>
  <si>
    <t>4.2.1.22</t>
  </si>
  <si>
    <t xml:space="preserve"> - трубопроводы оборотного ливневого водоснабжения В10 д=15 мм (разводка c/у)-полипропилен</t>
  </si>
  <si>
    <t>4.2.1.23</t>
  </si>
  <si>
    <t xml:space="preserve"> - трубопроводы оборотного ливневого водоснабжения В10 д=25 мм-полипропилен</t>
  </si>
  <si>
    <t>4.2.1.24</t>
  </si>
  <si>
    <t xml:space="preserve"> - трубопроводы оборотного ливневого водоснабжения В10 д=50-80 мм-полипропилен</t>
  </si>
  <si>
    <t>4.2.1.25</t>
  </si>
  <si>
    <t xml:space="preserve"> - трубопроводы деионезированной воды В4, В5 д=25 мм-полипропилен</t>
  </si>
  <si>
    <t>4.2.1.26</t>
  </si>
  <si>
    <t xml:space="preserve"> - трубопроводы деионезированной воды В4, В5 д=60 мм-полипропилен</t>
  </si>
  <si>
    <t>4.2.2.</t>
  </si>
  <si>
    <t>Хозяйственно-бытовая канализация К1</t>
  </si>
  <si>
    <t>4.2.2.1</t>
  </si>
  <si>
    <t>Трубопроводы хозяйственно-бытовой канализации К1 д = 100 мм</t>
  </si>
  <si>
    <t>4.2.2.2</t>
  </si>
  <si>
    <t>Трубопроводы хозяйственно-бытовой канализации К1 д = 50 мм</t>
  </si>
  <si>
    <t>4.2.2.3</t>
  </si>
  <si>
    <t>Система хозяйственно-бытовой канализации К1 под фундаментной плитой</t>
  </si>
  <si>
    <t>4.2.2.4</t>
  </si>
  <si>
    <t>Инспекционные колодцы в фундаментной плите д=700 мм</t>
  </si>
  <si>
    <t>4.2.2.5</t>
  </si>
  <si>
    <t>Система хозяйственно-бытовой канализации К1 напорная-сталь</t>
  </si>
  <si>
    <t>4.2.2.6</t>
  </si>
  <si>
    <t xml:space="preserve">Трубопроводы вентиляции системы КВ1 д = 100 мм </t>
  </si>
  <si>
    <t>4.2.2.7</t>
  </si>
  <si>
    <t>Трубопроводы вентиляции системы КВ1 д = 50 мм</t>
  </si>
  <si>
    <t>4.2.3.</t>
  </si>
  <si>
    <t>Ливневая канализация К2</t>
  </si>
  <si>
    <t>4.2.3.1</t>
  </si>
  <si>
    <t>Трубопроводы ливневой системы К2 д=100 мм (горизонтальная разводка и стояки)</t>
  </si>
  <si>
    <t>4.2.3.2</t>
  </si>
  <si>
    <t>Трубопроводы ливневой канализации К2 д=150 мм под фундаментной плитой</t>
  </si>
  <si>
    <t>4.2.3.3</t>
  </si>
  <si>
    <t>Инспекционные колодцы в фундаментой плите д=700 мм на трассе канализации К2</t>
  </si>
  <si>
    <t>4.2.3.4</t>
  </si>
  <si>
    <t>Трубопроводы ливневой канализации К2 напорные</t>
  </si>
  <si>
    <t>4.2.3.5</t>
  </si>
  <si>
    <t>Дренажные лотки в подвале и на техническом этаже шириной 150 мм для системы К2</t>
  </si>
  <si>
    <t>4.2.4.</t>
  </si>
  <si>
    <t>Производственная канализация из кухни К3</t>
  </si>
  <si>
    <t>4.2.4.1</t>
  </si>
  <si>
    <t>Система производственной канализации кухни К3 под фундаментной плитой д=100 мм</t>
  </si>
  <si>
    <t>4.2.4.2</t>
  </si>
  <si>
    <t>Система производственной канализации кухни К3 на 1-ом этаже д=100 мм</t>
  </si>
  <si>
    <t>4.2.4.3</t>
  </si>
  <si>
    <t>Инспекционные колодцы в фундаментой плите д=700 мм на трассе канализации К3</t>
  </si>
  <si>
    <t>4.2.4.4</t>
  </si>
  <si>
    <t>Трубопроводы производственной канализации напорные</t>
  </si>
  <si>
    <t>4.2.4.5</t>
  </si>
  <si>
    <t>Трубопроводы вентиляции системы К3</t>
  </si>
  <si>
    <t>4.2.4.6</t>
  </si>
  <si>
    <t>Жироуловители в подвале ( из расчета 4500 блюд/сутки)</t>
  </si>
  <si>
    <t>4.2.5.</t>
  </si>
  <si>
    <t>Канализация К13 (дренаж после тестирования систем АУПТ)</t>
  </si>
  <si>
    <t>4.2.5.1</t>
  </si>
  <si>
    <t>Система канализации К13 д=100 мм</t>
  </si>
  <si>
    <t>4.2.5.2</t>
  </si>
  <si>
    <t>Трубопроводы канализации напорные д = 100 мм</t>
  </si>
  <si>
    <t>4.2.6.</t>
  </si>
  <si>
    <t>Канализация лабораторий К14</t>
  </si>
  <si>
    <t>4.2.6.1</t>
  </si>
  <si>
    <t>Система канализации К14 (лаборатории) д=100 мм под фундаментной плитой 1-ого этажа и плитой подвала</t>
  </si>
  <si>
    <t>4.2.6.2</t>
  </si>
  <si>
    <t>Система канализации К14 (лаборатории) д=100 мм, стояки и горизонтальная разводка</t>
  </si>
  <si>
    <t>4.2.6.3</t>
  </si>
  <si>
    <t>Инспекционные колодцы в фундаментой плите д=700 мм на трассе канализации К14</t>
  </si>
  <si>
    <t>4.2.6.4</t>
  </si>
  <si>
    <t>Напорная система канализации К14 д=100 мм</t>
  </si>
  <si>
    <t>4.2.6.5</t>
  </si>
  <si>
    <t>Трубопровод вентиляции системы К14</t>
  </si>
  <si>
    <t>4.2.7.</t>
  </si>
  <si>
    <t>4.2.7.1</t>
  </si>
  <si>
    <t>4.2.7.2</t>
  </si>
  <si>
    <t>4.2.7.3</t>
  </si>
  <si>
    <t>Унитазы</t>
  </si>
  <si>
    <t>Писсуары</t>
  </si>
  <si>
    <t>Умывальники, включая сантехприборы</t>
  </si>
  <si>
    <t>Умывальники в туалетах для инвалидов, включая сантехприборы</t>
  </si>
  <si>
    <t>Раковины в комнатах уборщиц, включая сантехприборы</t>
  </si>
  <si>
    <t>Столешницы</t>
  </si>
  <si>
    <t>4.3.</t>
  </si>
  <si>
    <t>АПТ/PT</t>
  </si>
  <si>
    <t>Система автоматического пожаротушения</t>
  </si>
  <si>
    <t>4.3.1.</t>
  </si>
  <si>
    <t>Резервуар противопожарного запаса воды V= 300 м3 (8.5 х 12 х 4.88 м)</t>
  </si>
  <si>
    <t>4.3.2.</t>
  </si>
  <si>
    <t>Пожарные насосы и циркуляционные насосы пожаротушения</t>
  </si>
  <si>
    <t>4.3.3.</t>
  </si>
  <si>
    <t>Системы газового пожаротушения (площадь защиты 1 530 м2)</t>
  </si>
  <si>
    <t>помещения</t>
  </si>
  <si>
    <t>4.3.4.</t>
  </si>
  <si>
    <t>Пожарные гидранты на этажах</t>
  </si>
  <si>
    <t>4.3.5.</t>
  </si>
  <si>
    <t>Спринклерные оросители на площади shell&amp;core и fit out</t>
  </si>
  <si>
    <t>4.3.6.</t>
  </si>
  <si>
    <t>Трубы системы пожаротушения д=100 мм</t>
  </si>
  <si>
    <t>4.3.7.</t>
  </si>
  <si>
    <t>Трубы системы пожаротушения д=35 мм</t>
  </si>
  <si>
    <t>4.4.</t>
  </si>
  <si>
    <t>САПС/PS</t>
  </si>
  <si>
    <t>Система автоматической пожарной сигнализации</t>
  </si>
  <si>
    <t>4.4.1.</t>
  </si>
  <si>
    <t>Включая программный продукт и периферийное оборудование</t>
  </si>
  <si>
    <t>4.5.</t>
  </si>
  <si>
    <t>AП/AP</t>
  </si>
  <si>
    <t>Система пожарной автоматики</t>
  </si>
  <si>
    <t>4.5.1.</t>
  </si>
  <si>
    <t>4.6.</t>
  </si>
  <si>
    <t>СГОП/EWES</t>
  </si>
  <si>
    <t>Система оповещения и управления эвакуацией</t>
  </si>
  <si>
    <t>4.6.1.</t>
  </si>
  <si>
    <t>4.7.</t>
  </si>
  <si>
    <t>Электроснабжение и электроосвещение</t>
  </si>
  <si>
    <t>4.7.1.</t>
  </si>
  <si>
    <t>ЭМ/EM</t>
  </si>
  <si>
    <t>Электрооборудование силовое</t>
  </si>
  <si>
    <t>4.7.1.1</t>
  </si>
  <si>
    <t>ГРЩ №1, включая счетчики коммерческого учета электроэнергии</t>
  </si>
  <si>
    <t>4.7.1.2</t>
  </si>
  <si>
    <t>ГРЩ №2  включая счетчики коммерческого учета электроэнергии</t>
  </si>
  <si>
    <t>4.7.1.3</t>
  </si>
  <si>
    <t>ГРЩ №3  включая счетчики коммерческого учета электроэнергии</t>
  </si>
  <si>
    <t>4.7.1.4</t>
  </si>
  <si>
    <t xml:space="preserve">ГРЩ №4  включая счетчики коммерческого учета электроэнергии </t>
  </si>
  <si>
    <t>4.7.1.5</t>
  </si>
  <si>
    <t xml:space="preserve">ГРЩ №5  включая счетчики коммерческого учета электроэнергии </t>
  </si>
  <si>
    <t>4.7.1.6</t>
  </si>
  <si>
    <t>ГРЩ №6  включая счетчики коммерческого учета электроэнергии</t>
  </si>
  <si>
    <t>4.7.1.7</t>
  </si>
  <si>
    <t>4.7.1.8</t>
  </si>
  <si>
    <t>4.7.1.9</t>
  </si>
  <si>
    <t>4.7.1.10</t>
  </si>
  <si>
    <t>MDB- Главные распределительные панели</t>
  </si>
  <si>
    <t>4.7.1.11</t>
  </si>
  <si>
    <t>MCC - Панели управления</t>
  </si>
  <si>
    <t>4.7.1.12</t>
  </si>
  <si>
    <t>LSS -Щиты противопожарных систем (LSS 10.1, 10.2., 20.1, 20.2, 30.1, 30.2)</t>
  </si>
  <si>
    <t>4.7.1.13</t>
  </si>
  <si>
    <t>Распределительные силовые щиты (DP) нормального питания (розеточные сети, рабочее освещение, щиты противопожарных систем)</t>
  </si>
  <si>
    <t>4.7.1.14</t>
  </si>
  <si>
    <t>Распределительные групповые силовые щиты (SPDB, LDB)</t>
  </si>
  <si>
    <t>4.7.1.15</t>
  </si>
  <si>
    <t xml:space="preserve">Вертикальные и горизонтальные шинопроводы, включая повороты, лотки </t>
  </si>
  <si>
    <t>4.7.1.16</t>
  </si>
  <si>
    <t>Кабельная разводка в цокольном этаже здания, на этажах, в стояках</t>
  </si>
  <si>
    <t>4.7.1.17</t>
  </si>
  <si>
    <t>Лотки для монтажа кабельной разводки (силовые сети)</t>
  </si>
  <si>
    <t>4.7.1.18</t>
  </si>
  <si>
    <t>Система управления электроснабжением</t>
  </si>
  <si>
    <t>4.7.1.19</t>
  </si>
  <si>
    <t>Система уравнивания потенциалов</t>
  </si>
  <si>
    <t>4.7.1.20</t>
  </si>
  <si>
    <t>Заземление и молниезащита под фундаментной плитой</t>
  </si>
  <si>
    <t>4.7.1.21</t>
  </si>
  <si>
    <t>Заземление и молниезащита по контуру здания</t>
  </si>
  <si>
    <t>4.7.1.22</t>
  </si>
  <si>
    <t>Заземление и молниезащита типовых этажей</t>
  </si>
  <si>
    <t>4.7.1.23</t>
  </si>
  <si>
    <t>Молниезащита кровли</t>
  </si>
  <si>
    <t>4.7.2.</t>
  </si>
  <si>
    <t>ЭО/EO</t>
  </si>
  <si>
    <t>Электроосвещение внутреннее</t>
  </si>
  <si>
    <t>4.7.2.1.</t>
  </si>
  <si>
    <t>4.7.2.1.1.</t>
  </si>
  <si>
    <t>Коридоры и лестницы</t>
  </si>
  <si>
    <t>4.7.2.1.1.1</t>
  </si>
  <si>
    <t>4.7.2.1.1.2</t>
  </si>
  <si>
    <t>4.7.2.1.1.3</t>
  </si>
  <si>
    <t>4.7.2.1.2.</t>
  </si>
  <si>
    <t>4.7.2.1.2.1</t>
  </si>
  <si>
    <t>4.7.2.1.3.</t>
  </si>
  <si>
    <t>Освещение за деревянными потолками в ядрах</t>
  </si>
  <si>
    <t>4.7.2.1.3.1</t>
  </si>
  <si>
    <t>4.7.2.1.3.2</t>
  </si>
  <si>
    <t>4.7.2.1.4.</t>
  </si>
  <si>
    <t>Освещение в конференц комнатах в ядрах 1,2,3 и 4 этажи</t>
  </si>
  <si>
    <t>4.7.2.1.4.1</t>
  </si>
  <si>
    <t>4.7.2.1.4.2</t>
  </si>
  <si>
    <t>4.7.2.1.4.3</t>
  </si>
  <si>
    <t>4.7.2.1.4.4</t>
  </si>
  <si>
    <t>4.7.2.1.5.</t>
  </si>
  <si>
    <t>Комнаты для переговоров маленькие и большие</t>
  </si>
  <si>
    <t>4.7.2.1.5.1</t>
  </si>
  <si>
    <t>4.7.2.1.5.2</t>
  </si>
  <si>
    <t>4.7.2.1.5.3</t>
  </si>
  <si>
    <t>4.7.2.1.5.4</t>
  </si>
  <si>
    <t>4.7.2.1.6.</t>
  </si>
  <si>
    <t xml:space="preserve">Санузлы </t>
  </si>
  <si>
    <t>4.7.2.1.6.1</t>
  </si>
  <si>
    <t>4.7.2.1.6.2</t>
  </si>
  <si>
    <t>4.7.2.1.6.3</t>
  </si>
  <si>
    <t>4.7.2.1.7.</t>
  </si>
  <si>
    <t>Эркерные окна</t>
  </si>
  <si>
    <t>4.7.2.1.7.1</t>
  </si>
  <si>
    <t>4.7.2.1.8.</t>
  </si>
  <si>
    <t>Переходные мостики, мостики и эскалаторы</t>
  </si>
  <si>
    <t>4.7.2.1.8.1</t>
  </si>
  <si>
    <t>4.7.2.1.9.</t>
  </si>
  <si>
    <t>Лекционный зал</t>
  </si>
  <si>
    <t>4.7.2.1.9.1</t>
  </si>
  <si>
    <t>4.7.2.1.9.2</t>
  </si>
  <si>
    <t>4.7.2.1.10.</t>
  </si>
  <si>
    <t>Освещение снизу лекционного зала</t>
  </si>
  <si>
    <t>4.7.2.1.10.1</t>
  </si>
  <si>
    <t>Освещение снизу опор лекционного зала</t>
  </si>
  <si>
    <t>4.7.2.1.11.</t>
  </si>
  <si>
    <t>Освещение в зонах доступа в конференц зал на 3-м и 4-м этажах</t>
  </si>
  <si>
    <t>4.7.2.1.11.1</t>
  </si>
  <si>
    <t>4.7.2.1.12.</t>
  </si>
  <si>
    <t>Освещение в атриуме</t>
  </si>
  <si>
    <t>4.7.2.1.12.1</t>
  </si>
  <si>
    <t>4.7.2.1.13.</t>
  </si>
  <si>
    <t>4.7.2.1.13.1</t>
  </si>
  <si>
    <t>4.7.2.1.14.</t>
  </si>
  <si>
    <t xml:space="preserve">Временное освещение в зонах shell&amp;core </t>
  </si>
  <si>
    <t>4.7.2.1.14.1</t>
  </si>
  <si>
    <t>Светильники для зон shell&amp;core</t>
  </si>
  <si>
    <t>4.7.3.</t>
  </si>
  <si>
    <t>ЭМБ/EMB</t>
  </si>
  <si>
    <t>Система бесперебойного электроснабжения</t>
  </si>
  <si>
    <t>4.7.3.1</t>
  </si>
  <si>
    <t>ESS - Щиты бесперебойного электроснабжения ( ESS 9,19,29)</t>
  </si>
  <si>
    <t>4.7.3.2</t>
  </si>
  <si>
    <t>Источники бесперебойного питания телекоммуникационных сетей и системы безопасности</t>
  </si>
  <si>
    <t>4.7.5.</t>
  </si>
  <si>
    <t>ЭМГ/EMG</t>
  </si>
  <si>
    <t>Система гарантированного электроснабжения</t>
  </si>
  <si>
    <t>4.7.5.1</t>
  </si>
  <si>
    <t>Щиты гарантированного электроснабжения внутренние кабельные линии 0,4кВ</t>
  </si>
  <si>
    <t>ЭН/EN</t>
  </si>
  <si>
    <t>Дворовое освещение</t>
  </si>
  <si>
    <t>4.8.</t>
  </si>
  <si>
    <t>АСУ ТП/BMS</t>
  </si>
  <si>
    <t>Система комплексной автоматизации и диспетчеризации АСУ ТП</t>
  </si>
  <si>
    <t>4.8.1</t>
  </si>
  <si>
    <t>Индивидуальный Тепловой Пункт (ИТП) и система отопления.</t>
  </si>
  <si>
    <t>4.8.2</t>
  </si>
  <si>
    <t>Система водоснабжения.</t>
  </si>
  <si>
    <t>4.8.3</t>
  </si>
  <si>
    <t>Система приточно-вытяжной вентиляции и кондиционирования.</t>
  </si>
  <si>
    <t>4.8.4</t>
  </si>
  <si>
    <t>Система холодоснабжения.</t>
  </si>
  <si>
    <t>4.8.5</t>
  </si>
  <si>
    <t>Система канализации и дренажных насосов.</t>
  </si>
  <si>
    <t>4.8.6</t>
  </si>
  <si>
    <t xml:space="preserve">Система электроснабжения и электроосвещения. </t>
  </si>
  <si>
    <t>4.8.7</t>
  </si>
  <si>
    <t>Вертикальный транспорт.</t>
  </si>
  <si>
    <t>4.8.8</t>
  </si>
  <si>
    <t>Телекоммуникационная сеть.</t>
  </si>
  <si>
    <t>4.8.9</t>
  </si>
  <si>
    <t>Комплекс систем безопасности и противопожарной защиты</t>
  </si>
  <si>
    <t>4.8.10</t>
  </si>
  <si>
    <t>Система   мусороудаления.</t>
  </si>
  <si>
    <t>4.8.11</t>
  </si>
  <si>
    <t>Система автоматизированной парковки автотранспорта.</t>
  </si>
  <si>
    <t>4.8.12</t>
  </si>
  <si>
    <t>Газохранилище и компрессорная</t>
  </si>
  <si>
    <t>4.9.</t>
  </si>
  <si>
    <t>АСКУЭ/ASKU</t>
  </si>
  <si>
    <t>Автоматизированная система учета электрической энергии</t>
  </si>
  <si>
    <t>4.9.1</t>
  </si>
  <si>
    <t>4.9.2</t>
  </si>
  <si>
    <t>4.10.</t>
  </si>
  <si>
    <t>СМиС, СМиК</t>
  </si>
  <si>
    <t>Система мониторинга инженерных систем, конструкций</t>
  </si>
  <si>
    <t>4.10.1</t>
  </si>
  <si>
    <t>Комплекс контроля состояния инженерных систем</t>
  </si>
  <si>
    <t>4.10.2</t>
  </si>
  <si>
    <t>Комплекс контроля состояния конструкций</t>
  </si>
  <si>
    <t>4.10.3</t>
  </si>
  <si>
    <t>Комплекс контроля конструкций конференцзала</t>
  </si>
  <si>
    <t>4.11.</t>
  </si>
  <si>
    <t>СОТС/SOTS</t>
  </si>
  <si>
    <t>Система охранно-тревожной сигнализации</t>
  </si>
  <si>
    <t>4.11.1</t>
  </si>
  <si>
    <t>Охранная сигнализация. Комплекс, включая программный продукт</t>
  </si>
  <si>
    <t>4.12.</t>
  </si>
  <si>
    <t>4.12.1</t>
  </si>
  <si>
    <t>Аудио-видео домофонная системы</t>
  </si>
  <si>
    <t>4.12.2</t>
  </si>
  <si>
    <t>Программно-аппаратный комплекс систем обеспечения безопасности</t>
  </si>
  <si>
    <t>4.12.3</t>
  </si>
  <si>
    <t>4.12.4</t>
  </si>
  <si>
    <t xml:space="preserve">Турникеты </t>
  </si>
  <si>
    <t>4.12.5</t>
  </si>
  <si>
    <t>Системы обнаружения посторонних</t>
  </si>
  <si>
    <t>4.12.6</t>
  </si>
  <si>
    <t>Электронный контроль ценностей</t>
  </si>
  <si>
    <t>4.13.</t>
  </si>
  <si>
    <t>СВН/ССTV</t>
  </si>
  <si>
    <t>Система видеонаблюдения</t>
  </si>
  <si>
    <t>4.13.1.</t>
  </si>
  <si>
    <t>Система видеонаблюдения/охранного телевидения</t>
  </si>
  <si>
    <t>4.14.</t>
  </si>
  <si>
    <t>Система кабельного телевидения</t>
  </si>
  <si>
    <t>4.14.1.</t>
  </si>
  <si>
    <t>Системы IPTV телевидения</t>
  </si>
  <si>
    <t>4.15.</t>
  </si>
  <si>
    <t>РС/PAS</t>
  </si>
  <si>
    <t>Радиофикация</t>
  </si>
  <si>
    <t>4.15.1.</t>
  </si>
  <si>
    <t>Система проводного радиовещания</t>
  </si>
  <si>
    <t>4.16.</t>
  </si>
  <si>
    <t>CC/СС</t>
  </si>
  <si>
    <t>Телефонизация</t>
  </si>
  <si>
    <t>4.16.1.</t>
  </si>
  <si>
    <t>Беспроводная LAN, системы Wi-Fi</t>
  </si>
  <si>
    <t>4.17.</t>
  </si>
  <si>
    <t>Медийные системы конференцзалов</t>
  </si>
  <si>
    <t>Система мультивидеоэкранов</t>
  </si>
  <si>
    <t>Аудио-видео системы</t>
  </si>
  <si>
    <t>4.18.</t>
  </si>
  <si>
    <t>ЧС/CH</t>
  </si>
  <si>
    <t>4.19.</t>
  </si>
  <si>
    <t>СКС/SCS</t>
  </si>
  <si>
    <t>Структурированная кабельная сеть</t>
  </si>
  <si>
    <t>Структурированная кабельная система</t>
  </si>
  <si>
    <t xml:space="preserve">Точки вторичного присутствия оператора в цокольной части </t>
  </si>
  <si>
    <t>Точки третичного присутствия оператора в цокольной части</t>
  </si>
  <si>
    <t>Телекоммуникационные стойки на этажах и патч панели</t>
  </si>
  <si>
    <t>Точки доступа на этажах</t>
  </si>
  <si>
    <t>Кабельная разводка системы СКС</t>
  </si>
  <si>
    <t xml:space="preserve">Лотки для монтажа кабельной разводки </t>
  </si>
  <si>
    <t>4.20.</t>
  </si>
  <si>
    <t>РСП/RSP</t>
  </si>
  <si>
    <t>Оперативная радиосвязь персонала</t>
  </si>
  <si>
    <t>4.21.</t>
  </si>
  <si>
    <t>ТХФ/ТHKF</t>
  </si>
  <si>
    <t>4.23.</t>
  </si>
  <si>
    <t>TCC/TCC</t>
  </si>
  <si>
    <t>Интегрированные системы безопасности и антитеррористической защищенности</t>
  </si>
  <si>
    <t>Проходные металлодетекторы</t>
  </si>
  <si>
    <t>Рентгеновские сканеры багажа</t>
  </si>
  <si>
    <t>Системы обнаружения взрывчатых веществ и опасных жидкостей</t>
  </si>
  <si>
    <t>4.25.</t>
  </si>
  <si>
    <t>ЛФ/LF</t>
  </si>
  <si>
    <t>Сервисные лифты (с функцией пожарных лифтов)г/п 2500 кг, 6 остановок</t>
  </si>
  <si>
    <t>Сервисные лифты (с функцией пожарных лифтов) г/п 4000 кг, 6 остановок</t>
  </si>
  <si>
    <t>Пассажирские лифты г/п 1275 кг, 4 остановки</t>
  </si>
  <si>
    <t>Пассажирские лифты г/п 1275 кг, 5 остановок</t>
  </si>
  <si>
    <t>Сервисные лифты кухни г/п 1275 кг 3 остановки</t>
  </si>
  <si>
    <t>Пасажирские лифты кухни г/п 1275 кг 3 остановки</t>
  </si>
  <si>
    <t>Пасажирские лифты кухни г/п 1275 кг 2 остановки</t>
  </si>
  <si>
    <t xml:space="preserve">Пассажирские лифты атриума г/п 1600 кг 2 остановки </t>
  </si>
  <si>
    <t>Пассажирский лифт лекционного зала  г/п 1600 кг 3 остановки</t>
  </si>
  <si>
    <t>Пассажирские лифты атриума г/п 650 кг 2 остановки</t>
  </si>
  <si>
    <t xml:space="preserve">Эскалаторы </t>
  </si>
  <si>
    <t>4.27.</t>
  </si>
  <si>
    <t>МУ/MU</t>
  </si>
  <si>
    <t>Компакторы для удаления мусора V=24,5 м3</t>
  </si>
  <si>
    <t>ОЗДС/OZDS</t>
  </si>
  <si>
    <t>Охранно-дератизационная система</t>
  </si>
  <si>
    <t>4.28.1.</t>
  </si>
  <si>
    <t>СД/SD</t>
  </si>
  <si>
    <t>Система навигации по зданию</t>
  </si>
  <si>
    <t>Тип 1 (цифровой справочный пункт) - стойка высотой 2.45 м со съемной панелью</t>
  </si>
  <si>
    <t>Тип 02 (информационные шары диаметром 3 м)</t>
  </si>
  <si>
    <t>Тип 3.1 (световой гнутый короб над стойкой ресепшн)</t>
  </si>
  <si>
    <t>Тип 3.2 (информационная панель размером 2.2 м х 2.3 м за стойкой ресепшн</t>
  </si>
  <si>
    <t>Тип 4 (информационная стойка высотой 2.45 м)</t>
  </si>
  <si>
    <t>Тип 5.1 (указатель на этажах размером 3 м х 1 м)</t>
  </si>
  <si>
    <t>Тип 5.2 (указатель на этажах размером 0.6 м х 0.47 м)</t>
  </si>
  <si>
    <t>Тип 6.1 (указатель на этажах размером 1.1 м х 0.7 м)</t>
  </si>
  <si>
    <t>Тип 6.2 (указатель на этажах размером 0.7 м х 0.4 м)</t>
  </si>
  <si>
    <t>Тип 8 (указатель на туалетах и технических помещениях в лекционном зале)</t>
  </si>
  <si>
    <t>Тип 9</t>
  </si>
  <si>
    <t>Тип А1 (цифровой экран 2.35 х 2.7 м)</t>
  </si>
  <si>
    <t>Тип А2 (цифровая стойка высотой 1.8 м)</t>
  </si>
  <si>
    <t>Тип А3 (цифровой экран 0.6 х 0.35 м)</t>
  </si>
  <si>
    <t>Тип А4 (цифровой экран 1.8 м х 2 м)</t>
  </si>
  <si>
    <t>Тип А5 (информационная стойка высотой 1. 8 м)</t>
  </si>
  <si>
    <t>Стойка рецепции в атриуме (информационно- справочный пункт ти 01)</t>
  </si>
  <si>
    <t>Стойки рецепции в ядрах на 2-ом этаже</t>
  </si>
  <si>
    <t>Наружные и внутриплощадочные сети</t>
  </si>
  <si>
    <t>5.1.</t>
  </si>
  <si>
    <t>НВ/NW</t>
  </si>
  <si>
    <t>Внешняя сеть водоснабжения, в т.ч. внешнее пожаротушение</t>
  </si>
  <si>
    <t>5.1.1</t>
  </si>
  <si>
    <t>Наружная сеть водопровода д=200 мм, включая установку колодцев и гидрантов (8 штук)</t>
  </si>
  <si>
    <t>5.1.2</t>
  </si>
  <si>
    <t>Наружная сеть для сбора серой воды В11</t>
  </si>
  <si>
    <t>5.1.3</t>
  </si>
  <si>
    <t>Баки для сбора серой воды для сбора с кровли галереи</t>
  </si>
  <si>
    <t>5.1.4</t>
  </si>
  <si>
    <t>Система полива территории</t>
  </si>
  <si>
    <t>5.1.5</t>
  </si>
  <si>
    <t>здание</t>
  </si>
  <si>
    <t>5.1.6</t>
  </si>
  <si>
    <t>5.1.7</t>
  </si>
  <si>
    <t>5.1.8</t>
  </si>
  <si>
    <t>5.2.</t>
  </si>
  <si>
    <t>НК/NC</t>
  </si>
  <si>
    <t>Наружные сети водоотведения и канализации</t>
  </si>
  <si>
    <t>5.2.1</t>
  </si>
  <si>
    <t>Наружная сеть канализации К1 самотечная</t>
  </si>
  <si>
    <t>5.2.2</t>
  </si>
  <si>
    <t>Наружная сеть канализации К1 напорная</t>
  </si>
  <si>
    <t>5.2.3</t>
  </si>
  <si>
    <t>КНС  х.б. канализации</t>
  </si>
  <si>
    <t>5.2.4</t>
  </si>
  <si>
    <t>Наружная сеть канализации К14 от лабораторий</t>
  </si>
  <si>
    <t>5.2.5</t>
  </si>
  <si>
    <t>Баки нейтрализаторы для К14</t>
  </si>
  <si>
    <t>5.2.6</t>
  </si>
  <si>
    <t>Наружная сеть ливневой канализации К2 самотечная</t>
  </si>
  <si>
    <t>5.2.7</t>
  </si>
  <si>
    <t>Лотки для сбора ливневой канализации с рельефа</t>
  </si>
  <si>
    <t>5.2.8</t>
  </si>
  <si>
    <t>Наружные баки для сбора дождевой канализации</t>
  </si>
  <si>
    <t>5.2.9</t>
  </si>
  <si>
    <t>Наружные сети ливневой канализации с кровли здания</t>
  </si>
  <si>
    <t>5.3.</t>
  </si>
  <si>
    <t>ЭП/EP</t>
  </si>
  <si>
    <t>ДГУ, ПКЛ 20кВ, Внешние сети гарантированного электроснабжения 0,4кВ</t>
  </si>
  <si>
    <t>5.3.1</t>
  </si>
  <si>
    <t>5.3.2</t>
  </si>
  <si>
    <t>Дизель-генераторы 2,5 МВт</t>
  </si>
  <si>
    <t>5.3.3</t>
  </si>
  <si>
    <t>5.3.4</t>
  </si>
  <si>
    <t>пм трассы</t>
  </si>
  <si>
    <t>5.3.5</t>
  </si>
  <si>
    <t>5.3.6</t>
  </si>
  <si>
    <t>Кабельные линии от ТП до ГРЩ в зданиях (0.4 кВ), узлы прохода</t>
  </si>
  <si>
    <t>5.3.7</t>
  </si>
  <si>
    <t>Ячейки 0,4кВ в ТП 20/0,4 кВ</t>
  </si>
  <si>
    <t>5.3.8</t>
  </si>
  <si>
    <t>Кабельная линия 0,4 кВ наружного освещения</t>
  </si>
  <si>
    <t>5.3.9</t>
  </si>
  <si>
    <t>Щиты наружного освещения</t>
  </si>
  <si>
    <t>5.4.</t>
  </si>
  <si>
    <t>Наружные сети тепло- и холодоснабжения</t>
  </si>
  <si>
    <t>5.4.1</t>
  </si>
  <si>
    <t xml:space="preserve">Наружная сеть холодоснабжения 2х800 мм в непроходном канале в теплоизоляции </t>
  </si>
  <si>
    <t>5.4.2</t>
  </si>
  <si>
    <t>Наружная сеть теплоснабжения 2х350 мм в непроходном канале в теплоизоляции</t>
  </si>
  <si>
    <t>5.5.</t>
  </si>
  <si>
    <t>НСС/NCC</t>
  </si>
  <si>
    <t>Внешние сети связи</t>
  </si>
  <si>
    <t>5.5.1</t>
  </si>
  <si>
    <t>ПОС/POS</t>
  </si>
  <si>
    <t>Проект организации строительства</t>
  </si>
  <si>
    <t>6.1.1</t>
  </si>
  <si>
    <t>Временная дорога и площадки с твердым покрытием площадью 6520 м2</t>
  </si>
  <si>
    <t>6.1.1.1</t>
  </si>
  <si>
    <t>Устройство подстилающих и выравнивающих слоев оснований из песка</t>
  </si>
  <si>
    <t>6.1.1.2</t>
  </si>
  <si>
    <t>Устройство дорог из сборных железобетонных плит площадью более 3 м2 1242 шт*3*1,75*0,17</t>
  </si>
  <si>
    <t>6.1.2</t>
  </si>
  <si>
    <t>6.1.2.1</t>
  </si>
  <si>
    <t>6.1.2.2</t>
  </si>
  <si>
    <t>Устройство дорог из сборных железобетонных плит площадью более 3 м2</t>
  </si>
  <si>
    <t>6.1.2.3</t>
  </si>
  <si>
    <t>Устройство бетонной монолитных участков</t>
  </si>
  <si>
    <t>6.1.3</t>
  </si>
  <si>
    <t>6.1.3.1</t>
  </si>
  <si>
    <t>6.1.3.2</t>
  </si>
  <si>
    <t>Устройство дорог из сборных железобетонных плит площадью более 3 м2 1506*0,17</t>
  </si>
  <si>
    <t>6.1.4</t>
  </si>
  <si>
    <t>6.1.4.1</t>
  </si>
  <si>
    <t>Устройство подстилающих и выравнивающих слоев оснований из щебня</t>
  </si>
  <si>
    <t>6.1.5</t>
  </si>
  <si>
    <t>6.1.5.1</t>
  </si>
  <si>
    <t>6.1.5.2</t>
  </si>
  <si>
    <t>Устройство дорог из сборных железобетонных плит площадью более 3 м2 1716*0,17</t>
  </si>
  <si>
    <t>6.1.6</t>
  </si>
  <si>
    <t>6.1.6.1</t>
  </si>
  <si>
    <t>6.1.6.2</t>
  </si>
  <si>
    <t>Устройство дорог из сборных железобетонных плит площадью более 3 м2 3182*0,17</t>
  </si>
  <si>
    <t>6.2.1</t>
  </si>
  <si>
    <t>Устройство ограждений: из сетки</t>
  </si>
  <si>
    <t>6.2.2</t>
  </si>
  <si>
    <t>Устройство ворот распашных с установкой столбов металлических</t>
  </si>
  <si>
    <t>6.2.2.1</t>
  </si>
  <si>
    <t>Стойки металлические опорные</t>
  </si>
  <si>
    <t>6.2.3</t>
  </si>
  <si>
    <t>Устройство калиток без установки столбов при металлических оградах со столбами</t>
  </si>
  <si>
    <t>6.3.</t>
  </si>
  <si>
    <t>Временное электроснабжение и освещение 600кВА единовременной нагрузки</t>
  </si>
  <si>
    <t>6.3.1</t>
  </si>
  <si>
    <t>Монтажные работы</t>
  </si>
  <si>
    <t>6.3.1.1</t>
  </si>
  <si>
    <t>Ящик с трехполюсным рубильником и конденсаторами, устанавливаемый на конструкции на стене или колонне, на ток до 70 А</t>
  </si>
  <si>
    <t>6.3.1.2</t>
  </si>
  <si>
    <t>6.3.1.3</t>
  </si>
  <si>
    <t>Рубильник на плите с центральной или боковой рукояткой или управлением штангой, устанавливаемый на металлическом основании, однополюсный на ток до 250 А</t>
  </si>
  <si>
    <t>6.3.1.4</t>
  </si>
  <si>
    <t>6.3.1.5</t>
  </si>
  <si>
    <t>Предохранитель</t>
  </si>
  <si>
    <t>6.3.1.6</t>
  </si>
  <si>
    <t>6.3.1.7</t>
  </si>
  <si>
    <t>Щитки осветительные, устанавливаемые на стене распорными дюбелями, масса щитка до 15 кг</t>
  </si>
  <si>
    <t>6.3.1.8</t>
  </si>
  <si>
    <t>6.3.1.9</t>
  </si>
  <si>
    <t>Счетчики, устанавливаемые на готовом основании трехфазные</t>
  </si>
  <si>
    <t>6.3.1.10</t>
  </si>
  <si>
    <t>6.3.1.11</t>
  </si>
  <si>
    <t>Кабель до 35 кВ, подвешиваемый на тросе, масса 1 м кабеля до 4 кг</t>
  </si>
  <si>
    <t>6.3.1.12</t>
  </si>
  <si>
    <t>Кабель до 35 кВ по установленным конструкциям и лоткам с креплением на поворотах и в конце трассы, масса 1 м кабеля до 6 кг</t>
  </si>
  <si>
    <t>6.3.1.13</t>
  </si>
  <si>
    <t>6.3.1.14</t>
  </si>
  <si>
    <t>6.3.1.15</t>
  </si>
  <si>
    <t>Трос стальной</t>
  </si>
  <si>
    <t>6.3.1.16</t>
  </si>
  <si>
    <t>6.3.1.17</t>
  </si>
  <si>
    <t>Муфта соединительная свинцовая с защитным кожухом для кабеля напряжением до 10 кВ с заливкой кожуха массой, сечение жил до 240 мм2</t>
  </si>
  <si>
    <t>Муфта соединительная свинцовая с защитным кожухом для кабеля напряжением до 10 кВ с заливкой кожуха массой, сечение жил до 120 мм2</t>
  </si>
  <si>
    <t>Укладка блоков и плит ленточных фундаментов при глубине котлована до 4 м, масса конструкций до 0,5 т</t>
  </si>
  <si>
    <t>Колонка распределительная с автоматическими выключателями или с рубильником и предохранителями на ток до 63 А, устанавливаемая на модульной коробке и присоединяемая к магистрали из проводов с жилами сечением до 35 мм2</t>
  </si>
  <si>
    <t>Трансформатор тока напряжением до 10 кВ</t>
  </si>
  <si>
    <t>Светильник, устанавливаемый вне зданий с лампами ртутными</t>
  </si>
  <si>
    <t>Кронштейн для подвески шлейфа ограничителя перенапряжений на жесткой поперечине окрашенный</t>
  </si>
  <si>
    <t>Лоток металлический штампованный по установленным конструкциям, ширина лотка до 200 мм</t>
  </si>
  <si>
    <t>6.4.1</t>
  </si>
  <si>
    <t>Водоснабжение</t>
  </si>
  <si>
    <t>6.4.1.1</t>
  </si>
  <si>
    <t>Разработка грунта в траншеях экскаватором «обратная лопата» с ковшом вместимостью 0,65 (0,5-1) м3, группа грунтов 2</t>
  </si>
  <si>
    <t>6.4.1.2</t>
  </si>
  <si>
    <t>Доработка грунта вручную в траншеях глубиной до 2 м без креплений с откосами, группа грунтов 2</t>
  </si>
  <si>
    <t>6.4.1.3</t>
  </si>
  <si>
    <t>Засыпка траншей и котлованов с перемещением грунта до 5 м бульдозерами мощностью 59 кВт (80 л.с.), группа грунтов 2</t>
  </si>
  <si>
    <t>6.4.1.4</t>
  </si>
  <si>
    <t>Устройство основания под трубопроводы песчаного</t>
  </si>
  <si>
    <t>6.4.1.5</t>
  </si>
  <si>
    <t>Укладка стальных водопроводных труб с  диаметром 200 мм (футляр и гильзы)</t>
  </si>
  <si>
    <t xml:space="preserve">м </t>
  </si>
  <si>
    <t>6.4.1.6</t>
  </si>
  <si>
    <t>Протаскивание в футляр полиэтиленовых труб диаметром 63 мм</t>
  </si>
  <si>
    <t>6.4.1.7</t>
  </si>
  <si>
    <t>Протаскивание в футляр полиэтиленовых  труб диаметром 160 мм</t>
  </si>
  <si>
    <t>6.4.1.8</t>
  </si>
  <si>
    <t>Укладка трубопроводов из полиэтиленовых труб диаметром 160 мм</t>
  </si>
  <si>
    <t>6.4.1.9</t>
  </si>
  <si>
    <t>6.4.1.10</t>
  </si>
  <si>
    <t>Укладка трубопроводов из полиэтиленовых труб диаметром 65 мм</t>
  </si>
  <si>
    <t>6.4.1.11</t>
  </si>
  <si>
    <t>Установка полиэтиленовых фасонных частей отводов, колен, патрубков, переходов</t>
  </si>
  <si>
    <t>6.4.1.12</t>
  </si>
  <si>
    <t>6.4.1.13</t>
  </si>
  <si>
    <t>Установка полиэтиленовых фасонных частей тройников</t>
  </si>
  <si>
    <t>6.4.1.14</t>
  </si>
  <si>
    <t>6.4.1.15</t>
  </si>
  <si>
    <t>Устройство тепло- и звукоизоляции засыпной керамзитовой</t>
  </si>
  <si>
    <t>6.4.1.16</t>
  </si>
  <si>
    <t>Установка затворов  на трубопроводах из стальных труб диаметром до 100 мм</t>
  </si>
  <si>
    <t>6.4.1.16.1</t>
  </si>
  <si>
    <t>6.4.1.17</t>
  </si>
  <si>
    <t>Установка  затворов  на трубопроводах из стальных труб диаметром до 150 мм</t>
  </si>
  <si>
    <t>6.4.1.18</t>
  </si>
  <si>
    <t>Установка гидрантов пожарных</t>
  </si>
  <si>
    <t>6.4.1.19</t>
  </si>
  <si>
    <t>Устройство круглых колодцев из сборного железобетона в грунтах сухих</t>
  </si>
  <si>
    <t>Отдельные конструктивные элементы зданий и сооружений с преобладанием горячекатаных профилей, средняя масса сборочной единицы до 0,1 т</t>
  </si>
  <si>
    <t>Пожарные лестницы</t>
  </si>
  <si>
    <t>Люки чугунные тяжелые</t>
  </si>
  <si>
    <t>6.4.1.20</t>
  </si>
  <si>
    <t>Устройство постоянных бетонных упоров на трубопроводе диаметром 100 мм</t>
  </si>
  <si>
    <t>км</t>
  </si>
  <si>
    <t>6.4.1.21</t>
  </si>
  <si>
    <t>Устройство постоянных бетонных упоров на трубопроводе диаметром 125; 150 мм</t>
  </si>
  <si>
    <t>6.4.1.22</t>
  </si>
  <si>
    <t>Врезка в существующие сети из стальных труб стальных штуцеров (патрубков) диаметром 150 мм</t>
  </si>
  <si>
    <t>1 врезка</t>
  </si>
  <si>
    <t>6.4.1.23</t>
  </si>
  <si>
    <t>Изоляция трубопроводов пенополиуретаном</t>
  </si>
  <si>
    <t>6.4.1.24</t>
  </si>
  <si>
    <t>Устройство бетонных опорных плит. Прим.</t>
  </si>
  <si>
    <t>6.4.1.25</t>
  </si>
  <si>
    <t>Устройство основания под фундаменты песчаного</t>
  </si>
  <si>
    <t>Укладка сборных железобетонных плит площадью более 3 м2</t>
  </si>
  <si>
    <t>Устройство помещения под водомерный узел</t>
  </si>
  <si>
    <t>Установка водомерных узлов, поставляемых на место монтажа собранными в блоки, без обводной линии диаметром ввода до 150 мм, диаметром водомера до 100 мм</t>
  </si>
  <si>
    <t>6.5.</t>
  </si>
  <si>
    <t>Канализация бытового городка</t>
  </si>
  <si>
    <t>6.5.1</t>
  </si>
  <si>
    <t>6.5.1.1</t>
  </si>
  <si>
    <t>6.5.1.2</t>
  </si>
  <si>
    <t>Доработка грунта вручную в траншеях</t>
  </si>
  <si>
    <t>6.5.1.3</t>
  </si>
  <si>
    <t>6.5.1.4</t>
  </si>
  <si>
    <t>6.5.1.5</t>
  </si>
  <si>
    <t>Укладка трубопроводов из полиэтиленовых труб диаметром 100 мм</t>
  </si>
  <si>
    <t>6.5.2</t>
  </si>
  <si>
    <t>6.5.2.1</t>
  </si>
  <si>
    <t>Устройство круглых сборных железобетонных канализационных колодцев диаметром 1 м в сухих грунтах</t>
  </si>
  <si>
    <t>6.5.2.1.1</t>
  </si>
  <si>
    <t>Разработка грунта в отвал экскаваторами «драглайн» или «обратная лопата» с ковшом вместимостью 0,65 (0,5-1) м3, группа грунтов 2</t>
  </si>
  <si>
    <t>6.5.3</t>
  </si>
  <si>
    <t>6.5.3.1</t>
  </si>
  <si>
    <t>Разработка грунта вручную в траншеях глубиной до 2 м без креплений с откосами, группа грунтов 2</t>
  </si>
  <si>
    <t>6.5.3.2</t>
  </si>
  <si>
    <t>6.5.3.3</t>
  </si>
  <si>
    <t>Засыпка вручную траншей, пазух котлованов и ям, группа грунтов 2</t>
  </si>
  <si>
    <t>6.5.3.4</t>
  </si>
  <si>
    <t>Укладка железобетонных плит под емкости</t>
  </si>
  <si>
    <t>6.5.3.5</t>
  </si>
  <si>
    <t>Установка емкостей для сбора отходов емк. 15 м3</t>
  </si>
  <si>
    <t>6.5.4</t>
  </si>
  <si>
    <t>6.5.4.1</t>
  </si>
  <si>
    <t>6.5.4.2</t>
  </si>
  <si>
    <t>6.5.4.3</t>
  </si>
  <si>
    <t>6.5.4.4</t>
  </si>
  <si>
    <t>6.5.4.5</t>
  </si>
  <si>
    <t>Устройство  основания из песка под водоотводные лотки</t>
  </si>
  <si>
    <t>6.5.4.6</t>
  </si>
  <si>
    <t>Установка в сооружениях прямоугольных лотков сечением до 0,2 м2</t>
  </si>
  <si>
    <t>6.5.4.6.1</t>
  </si>
  <si>
    <t>Конструкции сборные железобетонные</t>
  </si>
  <si>
    <t>6.5.4.7</t>
  </si>
  <si>
    <t xml:space="preserve">Лотки бетонные открытые из бетона </t>
  </si>
  <si>
    <t>6.5.4.8</t>
  </si>
  <si>
    <t>Установка металлических решеток приямков</t>
  </si>
  <si>
    <t>6.5.4.9</t>
  </si>
  <si>
    <t>Устройство круглых дождеприемных колодцев для дождевой канализации из сборного железобетона диаметром 1,0 м в сухих грунтах</t>
  </si>
  <si>
    <t>6.5.4.9.1</t>
  </si>
  <si>
    <t>Люки чугунные с решеткой для дождеприемного колодца ЛР</t>
  </si>
  <si>
    <t>6.5.4.10</t>
  </si>
  <si>
    <t>Присоединение канализационных трубопроводов к существующей сети в грунтах сухих</t>
  </si>
  <si>
    <t>6.5.4.11</t>
  </si>
  <si>
    <t>Фильтрующий патрон</t>
  </si>
  <si>
    <t>6.5.4.12</t>
  </si>
  <si>
    <t>Насос погружной</t>
  </si>
  <si>
    <t>Заказчик</t>
  </si>
  <si>
    <t>Генеральный Подрядчик</t>
  </si>
  <si>
    <t>Генеральный директор_____________________Лумельский А.М.</t>
  </si>
  <si>
    <t>_____________________________</t>
  </si>
  <si>
    <t>Страховочные системы зеленой кровли</t>
  </si>
  <si>
    <t>№2-ПИР/АР</t>
  </si>
  <si>
    <t>№2-СМР/АР</t>
  </si>
  <si>
    <t>Поправочный коэффициент**</t>
  </si>
  <si>
    <t>** Применение поправочного коэффициента предусмотрено пунктом 5.3 Договора для уменьшения предельной Цены Договора</t>
  </si>
  <si>
    <t>Заполняется Генеральным Подрядчиком при подписании дополнительного соглашения к Договору согласно п.5.3. Договора</t>
  </si>
  <si>
    <r>
      <t xml:space="preserve">Стоимость Строительно-монтажных работ, (рублей, без НДС 18%) </t>
    </r>
    <r>
      <rPr>
        <b/>
        <sz val="11"/>
        <color rgb="FFFF0000"/>
        <rFont val="Calibri"/>
        <family val="2"/>
        <charset val="204"/>
        <scheme val="minor"/>
      </rPr>
      <t/>
    </r>
  </si>
  <si>
    <t>Стоимость разработки Рабочей документации (рублей, без НДС 18%)</t>
  </si>
  <si>
    <t>Строительно-монтажные работы (укрупненно)*</t>
  </si>
  <si>
    <t>Заполняется Участниками Процедуры Закупки</t>
  </si>
  <si>
    <t>Распределение Цены Договора</t>
  </si>
  <si>
    <t>ИТП системы холодоснабжения (теплообменники и насосы, включая узлы учета)</t>
  </si>
  <si>
    <t>Освещение в зонах fit out, осветительное оборудование (включая систему управления освещением DALI, электроустановочные изделия)</t>
  </si>
  <si>
    <t>Комплекс дворового освещения,  включая:</t>
  </si>
  <si>
    <t>4.7.4.</t>
  </si>
  <si>
    <t>4.7.4.1</t>
  </si>
  <si>
    <t>4.7.5.2</t>
  </si>
  <si>
    <t>4.7.5.3</t>
  </si>
  <si>
    <t>Электронные системы контроля доступа (контроль доступа дверей), включая контроллеры</t>
  </si>
  <si>
    <t>Системы IP телефонии и оборудования</t>
  </si>
  <si>
    <t>Система часофикации, включая первичные и вторичные часы</t>
  </si>
  <si>
    <t>4.17.1.</t>
  </si>
  <si>
    <t>4.18.1</t>
  </si>
  <si>
    <t>4.18.2</t>
  </si>
  <si>
    <t>4.18.3</t>
  </si>
  <si>
    <t>4.19.1.</t>
  </si>
  <si>
    <t>4.20.1</t>
  </si>
  <si>
    <t>4.20.2</t>
  </si>
  <si>
    <t>4.20.3</t>
  </si>
  <si>
    <t>4.20.4</t>
  </si>
  <si>
    <t>4.20.5</t>
  </si>
  <si>
    <t>4.20.6</t>
  </si>
  <si>
    <t>4.20.7</t>
  </si>
  <si>
    <t>4.21.1.</t>
  </si>
  <si>
    <t>4.25.1</t>
  </si>
  <si>
    <t>4.25.2</t>
  </si>
  <si>
    <t>4.25.3</t>
  </si>
  <si>
    <t>4.27.1</t>
  </si>
  <si>
    <t>4.27.2</t>
  </si>
  <si>
    <t>4.27.3</t>
  </si>
  <si>
    <t>4.27.4</t>
  </si>
  <si>
    <t>4.27.5</t>
  </si>
  <si>
    <t>4.27.6</t>
  </si>
  <si>
    <t>4.27.7</t>
  </si>
  <si>
    <t>4.27.8</t>
  </si>
  <si>
    <t>4.27.9</t>
  </si>
  <si>
    <t>4.27.10</t>
  </si>
  <si>
    <t>4.27.11</t>
  </si>
  <si>
    <t>4.29.1.</t>
  </si>
  <si>
    <t>4.30.1</t>
  </si>
  <si>
    <t>4.30.2</t>
  </si>
  <si>
    <t>4.30.3</t>
  </si>
  <si>
    <t>4.30.4</t>
  </si>
  <si>
    <t>4.30.5</t>
  </si>
  <si>
    <t>4.30.6</t>
  </si>
  <si>
    <t>4.30.7</t>
  </si>
  <si>
    <t>4.30.8</t>
  </si>
  <si>
    <t>4.30.9</t>
  </si>
  <si>
    <t>4.30.10</t>
  </si>
  <si>
    <t>4.30.11</t>
  </si>
  <si>
    <t>4.30.12</t>
  </si>
  <si>
    <t>4.30.13</t>
  </si>
  <si>
    <t>4.30.14</t>
  </si>
  <si>
    <t>4.30.15</t>
  </si>
  <si>
    <t>4.30.16</t>
  </si>
  <si>
    <t>4.30.17</t>
  </si>
  <si>
    <t>4.30.18</t>
  </si>
  <si>
    <t>Стоянка для автомобилей площадью 581 м2</t>
  </si>
  <si>
    <t>Площадка для стоянки строительной техники площадью 1506 м2</t>
  </si>
  <si>
    <t>Площадка для хранения  из щебня площадью 4290 м2</t>
  </si>
  <si>
    <t>Открытые площадки складирования 1716 м2</t>
  </si>
  <si>
    <t>Площадка бытового городка площ. 3182 м2</t>
  </si>
  <si>
    <t>Емкости для сбора отходов</t>
  </si>
  <si>
    <t>Установка емкостей для сбора отходов</t>
  </si>
  <si>
    <t>Канализация</t>
  </si>
  <si>
    <t>Система временного водоотведения и очистки ливневых и поверхностных вод</t>
  </si>
  <si>
    <t>6.4.1.16.2</t>
  </si>
  <si>
    <t>6.4.1.16.3</t>
  </si>
  <si>
    <t>№1-ПИР/ГП</t>
  </si>
  <si>
    <t>№1-СМР/ГП</t>
  </si>
  <si>
    <t>№3.1-ПИР/КЖ</t>
  </si>
  <si>
    <t>№3.1-СМР/КЖ</t>
  </si>
  <si>
    <t>№3.2-ПИР/КМ</t>
  </si>
  <si>
    <t>№3.2-СМР/КМ</t>
  </si>
  <si>
    <t>№4.1-ПИР/ОВ</t>
  </si>
  <si>
    <t>№4.2-ПИР/ВК</t>
  </si>
  <si>
    <t>№4.2-СМР/ВК</t>
  </si>
  <si>
    <t>№4.3-ПИР/АПТ</t>
  </si>
  <si>
    <t>№4.3-СМР/АПТ</t>
  </si>
  <si>
    <t>№4.4-ПИР/САПС</t>
  </si>
  <si>
    <t>№4.4-СМР/САПС</t>
  </si>
  <si>
    <t>№4.5-ПИР/AП</t>
  </si>
  <si>
    <t>№4.5-СМР/АП</t>
  </si>
  <si>
    <t>№4.6-ПИР/СГОП</t>
  </si>
  <si>
    <t>№4.6-СМР/СГОП</t>
  </si>
  <si>
    <t>№4.7.1-ПИР/ЭМ</t>
  </si>
  <si>
    <t>№4.7.1-СМР/ЭМ</t>
  </si>
  <si>
    <t>№4.7.2-ПИР/ЭО</t>
  </si>
  <si>
    <t>№4.7.2-СМР/ЭО</t>
  </si>
  <si>
    <t>№4.7.3-ПИР/ЭМБ</t>
  </si>
  <si>
    <t>№4.7.3-СМР/ЭМБ</t>
  </si>
  <si>
    <t>№4.7.4-ПИР/ЭМГ</t>
  </si>
  <si>
    <t>№4.7.4-СМР/ЭМГ</t>
  </si>
  <si>
    <t>№4.7.5-ПИР/ЭН</t>
  </si>
  <si>
    <t>№4.7.5-СМР/ЭН</t>
  </si>
  <si>
    <t>№4.8-ПИР/АСУ ТП</t>
  </si>
  <si>
    <t>№4.8-СМР/АСУ ТП</t>
  </si>
  <si>
    <t>№4.9-ПИР/АСКУЭ</t>
  </si>
  <si>
    <t>№4.9-СМР/АСКУЭ</t>
  </si>
  <si>
    <t>№4.10-ПИР/СМиС, СМиК</t>
  </si>
  <si>
    <t>№4.10-СМР/СМиС, СМиК</t>
  </si>
  <si>
    <t>№4.11-ПИР/СОТС</t>
  </si>
  <si>
    <t>№4.11-СМР/СОТС</t>
  </si>
  <si>
    <t>№4.12-ПИР/СКУД</t>
  </si>
  <si>
    <t>№4.12-СМР/СКУД</t>
  </si>
  <si>
    <t>№4.13-ПИР/СВН</t>
  </si>
  <si>
    <t>№4.13-СМР/СВН</t>
  </si>
  <si>
    <t>№4.14-ПИР/СКТ</t>
  </si>
  <si>
    <t>№4.14-СМР/СКТ</t>
  </si>
  <si>
    <t>№4.15-ПИР/РС</t>
  </si>
  <si>
    <t>№4.15-СМР/РС</t>
  </si>
  <si>
    <t>№4.16-ПИР/CC</t>
  </si>
  <si>
    <t>№4.16-СМР/CC</t>
  </si>
  <si>
    <t>№4.17-ПИР/ЛВС</t>
  </si>
  <si>
    <t>№4.17-СМР/ЛВС</t>
  </si>
  <si>
    <t>№4.18-СМР/МС</t>
  </si>
  <si>
    <t>№4.18-ПИР/МС</t>
  </si>
  <si>
    <t>№4.19-ПИР/ЧС</t>
  </si>
  <si>
    <t>№4.19-СМР/ЧС</t>
  </si>
  <si>
    <t>№4.20-ПИР/СКС</t>
  </si>
  <si>
    <t>№4.20-СМР/СКС</t>
  </si>
  <si>
    <t>№4.21-ПИР/РСП</t>
  </si>
  <si>
    <t>№4.21-СМР/РСП</t>
  </si>
  <si>
    <t>4.23.1.</t>
  </si>
  <si>
    <t>№4.23-ПИР/ТХФ</t>
  </si>
  <si>
    <t>№4.23-СМР/ТХФ</t>
  </si>
  <si>
    <t>№4.25-ПИР/TCC</t>
  </si>
  <si>
    <t>№4.25-СМР/TCC</t>
  </si>
  <si>
    <t>№4.27-ПИР/ЛФ</t>
  </si>
  <si>
    <t>№4.27-СМР/ЛФ</t>
  </si>
  <si>
    <t>№4.28-ПИР/МУ</t>
  </si>
  <si>
    <t>№4.28-СМР/МУ</t>
  </si>
  <si>
    <t>№4.29-ПИР/ОЗДС</t>
  </si>
  <si>
    <t>№4.29-СМР/ОЗДС</t>
  </si>
  <si>
    <t>№4.30-ПИР/СД</t>
  </si>
  <si>
    <t>№4.30-СМР/СД</t>
  </si>
  <si>
    <t>№5.1-ПИР/НВ</t>
  </si>
  <si>
    <t>№5.1-СМР/НВ</t>
  </si>
  <si>
    <t>№5.2-ПИР/НК</t>
  </si>
  <si>
    <t>№5.2-СМР/НК</t>
  </si>
  <si>
    <t>№5.3-ПИР/ЭП</t>
  </si>
  <si>
    <t>№5.3-СМР/ЭП</t>
  </si>
  <si>
    <t>№5.4-ПИР/ТС,ХС</t>
  </si>
  <si>
    <t>№5.4-СМР/ТС,ХС</t>
  </si>
  <si>
    <t>№5.5-ПИР/НСС</t>
  </si>
  <si>
    <t>№5.5-СМР/НСС</t>
  </si>
  <si>
    <t>№6.1-ПИР</t>
  </si>
  <si>
    <t>№6.1-СМР</t>
  </si>
  <si>
    <t>№6.2-ПИР</t>
  </si>
  <si>
    <t>№6.2-СМР</t>
  </si>
  <si>
    <t>№6.3-ПИР</t>
  </si>
  <si>
    <t>№6.3-СМР</t>
  </si>
  <si>
    <t>№6.4-ПИР</t>
  </si>
  <si>
    <t>№6.4-СМР</t>
  </si>
  <si>
    <t>№6.5-ПИР</t>
  </si>
  <si>
    <t>№6.5-СМР</t>
  </si>
  <si>
    <t>Примечания:</t>
  </si>
  <si>
    <t>СКУД/ACS</t>
  </si>
  <si>
    <t>СКТ/IPTV</t>
  </si>
  <si>
    <t>МС/AV</t>
  </si>
  <si>
    <t>ЛВС/LAN,WLAN</t>
  </si>
  <si>
    <t>Трубопровод для транспортировки жидкого азота в усиленной вакуумной изоляции (в проходном канале)</t>
  </si>
  <si>
    <t>Бордюрный камень KD1, KD2, KD7 и KD8 (бетонный камень 150х300 мм)</t>
  </si>
  <si>
    <t>Подпорная стена тип Е (армирование 180 кг/м3)</t>
  </si>
  <si>
    <t>Подпорная стена тип G (проход вдоль оси 12 - вкл. лестницы) (армирование 180 кг/ м3)</t>
  </si>
  <si>
    <t>Бетонные лестницы для организации ландшафта (2 большие лнстницы и 1 малая)</t>
  </si>
  <si>
    <t>Подпорная стена тип F (армирование 180 кг/м3)</t>
  </si>
  <si>
    <t>Подпорная стена тип D (армирование 180 кг/м3)</t>
  </si>
  <si>
    <t>1.18.</t>
  </si>
  <si>
    <t>1.19.</t>
  </si>
  <si>
    <t>Обратная засыпка песком под КСП на отм. 190.410</t>
  </si>
  <si>
    <t>4.7.5.4</t>
  </si>
  <si>
    <t>4.7.5.5</t>
  </si>
  <si>
    <t>X01 Световые опоры (группа их 3-х световых опор) с рассеивающей оптикой LED 3x36 Вт</t>
  </si>
  <si>
    <t>X02 Световые опоры для подсветки деревьев LED 4x20 Вт</t>
  </si>
  <si>
    <t>X03 Встроенный в потолок светильник</t>
  </si>
  <si>
    <t>X08 Осветительная опора для пешеходных пространств</t>
  </si>
  <si>
    <t>X10 Настенный светильник</t>
  </si>
  <si>
    <t>Щит DGS - 1 (ТП 13)</t>
  </si>
  <si>
    <t>Щит DGS- 2 (ТП 14)</t>
  </si>
  <si>
    <t>Щит DGS -3 (ТП 15)</t>
  </si>
  <si>
    <t>4.7.1.24</t>
  </si>
  <si>
    <t>4.7.1.25</t>
  </si>
  <si>
    <t>4.7.1.26</t>
  </si>
  <si>
    <t xml:space="preserve">Трансформатор Т25 20/0,4 кВ для аварийного электроснабжения </t>
  </si>
  <si>
    <t xml:space="preserve">Трансформатор Т26 20/0,4 кВ для аварийного электроснабжения </t>
  </si>
  <si>
    <t xml:space="preserve">Трансформатор Т27 20/0,4 кВ для аварийного электроснабжения </t>
  </si>
  <si>
    <t>Остекленные конструции выходов из здания 2b (3 штуки, временные выходы)</t>
  </si>
  <si>
    <t>Армирование свайно-плитного фундамента</t>
  </si>
  <si>
    <t xml:space="preserve">Конструкция здания для дизель-генераторов </t>
  </si>
  <si>
    <t xml:space="preserve">Конструкция ТП 0,4/20 кВ для дизель-генераторов </t>
  </si>
  <si>
    <t>5.3.10</t>
  </si>
  <si>
    <t>Трансформаторы  0,4/20 кВ, РУ 20 кВ в ТП дизель-генераторов</t>
  </si>
  <si>
    <t>всего</t>
  </si>
  <si>
    <t>Здание наземной компрессорной станции</t>
  </si>
  <si>
    <t>Здание наземного хранилища баллонов</t>
  </si>
  <si>
    <t>Наружные сети связи (трасса, внутриплощадочная трасса кабельной канализации и колодцы) 2 канала ICT 1x2</t>
  </si>
  <si>
    <t>Кабельная линия от ТП ДГУ до ТП (линия 20/0.4 кВ)</t>
  </si>
  <si>
    <t>Баки для хранения топлива для дизель-генераторов</t>
  </si>
  <si>
    <t>5.1.9</t>
  </si>
  <si>
    <t>Здание наземного хранилища жидкого азота</t>
  </si>
  <si>
    <r>
      <t xml:space="preserve">Стоимость Строительно-монтажных работ, (рублей, в том числе НДС 18%) </t>
    </r>
    <r>
      <rPr>
        <b/>
        <sz val="11"/>
        <color rgb="FFFF0000"/>
        <rFont val="Calibri"/>
        <family val="2"/>
        <charset val="204"/>
        <scheme val="minor"/>
      </rPr>
      <t/>
    </r>
  </si>
  <si>
    <t>Стоимость разработки Рабочей документации (рублей, том числе  НДС 18%)</t>
  </si>
  <si>
    <t xml:space="preserve">Стоимость ПИР и СМР по Договору  (рублей, без НДС 18%) </t>
  </si>
  <si>
    <t xml:space="preserve">Стоимость ПИР и СМР по Договору (рублей,  в том числе НДС 18%) </t>
  </si>
  <si>
    <t xml:space="preserve">Уточненная стоимость по Локальной смете  (рублей, в том числе  НДС 18%) </t>
  </si>
  <si>
    <t xml:space="preserve">Окончательная Цена Договора (рублей, в том числе НДС 18%)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</si>
  <si>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3.1.1.9.</t>
  </si>
  <si>
    <t>Бетонная подготовка под комбинированным свайно-плитным фундаментом</t>
  </si>
  <si>
    <t>Песчанаяя подготовка под комбинированным свайно-плитным фундаментом</t>
  </si>
  <si>
    <t>3.1.1.10.</t>
  </si>
  <si>
    <t>Итого Строительно-монтажные работы:</t>
  </si>
  <si>
    <t>Итого СМР по Разделу 4. (рублей, без НДС 18%):</t>
  </si>
  <si>
    <t>Гидроизоляция подземной части (мембрана "Resitrix SK" или аналог), включая необходимую защиту и весь необходимый комплекс работ</t>
  </si>
  <si>
    <t>Теплоизоляция стен  подземной части, включая необходимую защиту и весь комплекс работ</t>
  </si>
  <si>
    <t>Конструкция потолков и перекрытий помещений шоу-рум, расположенных атриуме</t>
  </si>
  <si>
    <t>Вертикальные емкости объемом 5 м3 каждая для хранения жидкого азота</t>
  </si>
  <si>
    <t>Системы ОЗДС</t>
  </si>
  <si>
    <t>Конструкция световых фонарей на кровле, включая остекление и металлоконструкции (диаметр светового фонаря примерно 16.5 м)</t>
  </si>
  <si>
    <t>Конструкция световых фонарей на кровле, включая остекление и металлоконструкции (диаметр светового фонаря примерно 13 м)</t>
  </si>
  <si>
    <t>Система очистки световых фонарей на кровле (передвижной мостик на бетонной площадке)</t>
  </si>
  <si>
    <t>Освещение в технических помещениях (подвал, технический этаж) и ЦКП - помещения без подвесного потолка</t>
  </si>
  <si>
    <t>Освещение  медкабинета и администрации</t>
  </si>
  <si>
    <t>2.2.3.20.</t>
  </si>
  <si>
    <t>Зачистка и обеспыливание бетонной плиты перекрытия в ЦКП</t>
  </si>
  <si>
    <t>Металлический потолок в ядрах (Plafometal или аналог)</t>
  </si>
  <si>
    <t xml:space="preserve">Фундаменты под краны </t>
  </si>
  <si>
    <t>4.7.2.1.12.2</t>
  </si>
  <si>
    <t>Светильники для технических помещений и помещений ЦКП</t>
  </si>
  <si>
    <t>Светильники в атриуме lumencove HO RGB (или аналог)</t>
  </si>
  <si>
    <t>Светильники в атриуме Zumtobel Graft high-bay luminaire (или агалог)</t>
  </si>
  <si>
    <t>Светильники тип 30/5 Tubo 100 (в коридорах и ядрах) (или аналог)</t>
  </si>
  <si>
    <t>Светильники тип 30/3 (точечный светильник Thorn 96108358 Base LED)  (или аналог)</t>
  </si>
  <si>
    <t>Светильники тип 30/1 (точечный светильник Iguzzini MB83-739 Reflex Easy) (или аналог)</t>
  </si>
  <si>
    <t>Светильники тип 30/6 за деревянным потолком (лента LED KKFS flexible) (или аналог)</t>
  </si>
  <si>
    <t>Светильники тип 30/4 возле лифта (slotlight 2 Zumtobel) (или аналог)</t>
  </si>
  <si>
    <t>Светильники тип 30/4 (slotlight 2 Zumtobel) (или аналог)</t>
  </si>
  <si>
    <t>Светильники тип 30/2 (точечный светильник targetti 1T2521 ARC LED) (или аналог)</t>
  </si>
  <si>
    <t>Светильники тип 30/3 (точечный светильник Thorn 96108358 Base LED) (или аналог)</t>
  </si>
  <si>
    <t>Светильники тип 30/6 за потолком (лента LED KKFS flexible) (или аналог)</t>
  </si>
  <si>
    <t>Светильники тип 09  лампа LED Front light iGuzzuini (или аналог)</t>
  </si>
  <si>
    <t>Светильники тип 30/1 (точечный светильник Iguzzini MB83-739 Reflex Easy) в фойе (или аналог)</t>
  </si>
  <si>
    <t>Светильники тип 30/10 TEOS 133333 ambiance luminaire (встроенные в облицовку) (или аналог)</t>
  </si>
  <si>
    <t>Зачистка и обеспыливание бетонной плиты перекрытия в техн. помещениях и ЦКП</t>
  </si>
  <si>
    <t>Итого Раздел Рабочей документации</t>
  </si>
  <si>
    <t>4.7.5.6</t>
  </si>
  <si>
    <t>X07 Сдвоенная световая опора LED 150 Вт для освещения проезжей части</t>
  </si>
  <si>
    <t>4.2.2.8</t>
  </si>
  <si>
    <t>4.2.2.9</t>
  </si>
  <si>
    <t>4.2.2.10</t>
  </si>
  <si>
    <t>4.2.2.11</t>
  </si>
  <si>
    <t>4.2.2.12</t>
  </si>
  <si>
    <t>4.2.2.13</t>
  </si>
  <si>
    <t>Система подачи сжатого воздуха</t>
  </si>
  <si>
    <t>4.1.36.</t>
  </si>
  <si>
    <t>Теплообменники системы ГВС</t>
  </si>
  <si>
    <t>Трубопроводы сжатого воздуха д=65-100 мм</t>
  </si>
  <si>
    <t>Трубопроводы сжатого воздуха д=25-40 мм</t>
  </si>
  <si>
    <t>Компрессорная установка подачи сжатого воздуха Atlas Copco 245 л/сек (расположена в здании компрессорной)</t>
  </si>
  <si>
    <t>Стоимость выполнения Строительно-монтажных работ (укрупненно)*</t>
  </si>
  <si>
    <t>Стоимость разработки Рабочей документации</t>
  </si>
  <si>
    <t xml:space="preserve">Компенсация затрат на страхование строительных рисков (1% от Строительно-монтажных работ)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</si>
  <si>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Компенсация затрат разницы стоимости электрической энергии (5000МВт) </t>
  </si>
  <si>
    <r>
      <t>Хранилище рассыпной соли</t>
    </r>
    <r>
      <rPr>
        <sz val="11"/>
        <color theme="1"/>
        <rFont val="Calibri"/>
        <family val="2"/>
        <charset val="204"/>
        <scheme val="minor"/>
      </rPr>
      <t xml:space="preserve"> (Forbes 3.0 серии 21/18 Salt Saturator (18т емкость))</t>
    </r>
  </si>
  <si>
    <t>Цена Договора (рублей, с НДС 18%) - предложение Участника Процедуры закупки***, в том числе:</t>
  </si>
  <si>
    <t>Конструкции металлические</t>
  </si>
  <si>
    <t>Итого ПИР по Разделу ГП/GP:</t>
  </si>
  <si>
    <t>Итого СМР по Разделу ГП/GP:</t>
  </si>
  <si>
    <t>Итого ПИР по Разделу АР/AR:</t>
  </si>
  <si>
    <t>Итого СМР по Разделу АР/AR:</t>
  </si>
  <si>
    <t>Итого ПИР по Разделу КЖ/KG:</t>
  </si>
  <si>
    <t>Итого СМР по Разделу КЖ/KG:</t>
  </si>
  <si>
    <t>Итого ПИР по Разделу КM/KM:</t>
  </si>
  <si>
    <t>Итого СМР по Разделу КМ/KM:</t>
  </si>
  <si>
    <t>Итого СМР по Разделу ОВ/OV:</t>
  </si>
  <si>
    <t>Итого СМР по Разделу АПТ/PT:</t>
  </si>
  <si>
    <t>Итого СМР по Разделу ВК/VK:</t>
  </si>
  <si>
    <t>Итого СМР по Разделу САПС/PS:</t>
  </si>
  <si>
    <t>Итого СМР по Разделу AП/AP:</t>
  </si>
  <si>
    <t>Итого СМР по Разделу СГОП/EWES:</t>
  </si>
  <si>
    <t>Итого СМР по Подразделу ЭМ/EM:</t>
  </si>
  <si>
    <t>Итого СМР по Подразделу ЭО/EO:</t>
  </si>
  <si>
    <t>Итого СМР по Подразделу ЭМБ/EMB:</t>
  </si>
  <si>
    <t>Итого СМР по Подразделу ЭМГ/EMG:</t>
  </si>
  <si>
    <t>Итого СМР по Подразделу ЭН/EN:</t>
  </si>
  <si>
    <t>Итого СМР по Разделу АСУ ТП/BMS:</t>
  </si>
  <si>
    <t>Итого СМР по Разделу АСКУЭ/ASKU:</t>
  </si>
  <si>
    <t>Итого СМР по Разделу СМиС, СМиК:</t>
  </si>
  <si>
    <t>Итого СМР по Разделу СОТС/SOTS:</t>
  </si>
  <si>
    <t>Итого СМР по Разделу СКУД/ACS:</t>
  </si>
  <si>
    <t>Итого СМР по Разделу СВН/ССTV:</t>
  </si>
  <si>
    <t>Итого СМР по Разделу СКТ/IPTV:</t>
  </si>
  <si>
    <t>Итого СМР по Разделу РС/PAS:</t>
  </si>
  <si>
    <t>Итого СМР по Разделу CC/СС:</t>
  </si>
  <si>
    <t>Итого СМР по Разделу ЛВС/LAN,WLAN:</t>
  </si>
  <si>
    <t>Итого СМР по Разделу МС/AV:</t>
  </si>
  <si>
    <t>Итого СМР по Разделу ЧС/CH:</t>
  </si>
  <si>
    <t>Итого СМР по Разделу СКС/SCS:</t>
  </si>
  <si>
    <t>Итого СМР по Разделу РСП/RSP:</t>
  </si>
  <si>
    <t>Итого СМР по Разделу ТХФ/ТHKF:</t>
  </si>
  <si>
    <t>Итого СМР по Разделу TCC/TCC:</t>
  </si>
  <si>
    <t>Итого СМР по Разделу ЛФ/LF:</t>
  </si>
  <si>
    <t>Итого СМР по Разделу МУ/MU:</t>
  </si>
  <si>
    <t>Итого СМР по Разделу ОЗДС/OZDS:</t>
  </si>
  <si>
    <t>Итого СМР по Разделу СД/SD:</t>
  </si>
  <si>
    <t>Итого СМР по Разделу 5:</t>
  </si>
  <si>
    <t>Итого СМР по Разделу  НВ/NW:</t>
  </si>
  <si>
    <t>Итого СМР по Разделу  НК/NC:</t>
  </si>
  <si>
    <t>Итого СМР по Разделу  ЭП/EP:</t>
  </si>
  <si>
    <t>Итого СМР по Разделу  ТС,ХС/TS,XS:</t>
  </si>
  <si>
    <t>Итого СМР по Разделу  НСС/NCC:</t>
  </si>
  <si>
    <t>Итого СМР по Разделу  ПОС/POS:</t>
  </si>
  <si>
    <t>Итого СМР по Разделу  6.1:</t>
  </si>
  <si>
    <t>Итого СМР по Разделу  6.2:</t>
  </si>
  <si>
    <t>Итого ПИР по Разделу 6.3 :</t>
  </si>
  <si>
    <t>Итого СМР по Разделу  6.3:</t>
  </si>
  <si>
    <t>Итого СМР по Разделу  6.4:</t>
  </si>
  <si>
    <t>Итого ПИР по Разделу 6.5 :</t>
  </si>
  <si>
    <t>Итого СМР по Разделу  6.5:</t>
  </si>
  <si>
    <t>Итого ПИР по Разделу 4:</t>
  </si>
  <si>
    <t>Итого ПИР по Разделу КР/KR:</t>
  </si>
  <si>
    <t>Итого СМР по Разделу КР/KR:</t>
  </si>
  <si>
    <t>Итого СМР по Разделу 4:</t>
  </si>
  <si>
    <t>Итого ПИР по Разделу 5:</t>
  </si>
  <si>
    <t>Итого ПИР по Разделу 4.7:</t>
  </si>
  <si>
    <t>Итого СМР по Разделу 4.7:</t>
  </si>
  <si>
    <t>Итого ПИР по Разделу НСС/NCC:</t>
  </si>
  <si>
    <t>Итого ПИР по Разделу НВ/NW:</t>
  </si>
  <si>
    <t>Итого ПИР по Разделу НК/NC:</t>
  </si>
  <si>
    <t>Итого ПИР по Разделу ЭП/EP:</t>
  </si>
  <si>
    <t>ТС,ХС/TS,XS</t>
  </si>
  <si>
    <t>Итого ПИР по Разделу ТС,ХС/TS,XS:</t>
  </si>
  <si>
    <t>Итого ПИР по Разделу ПОС/POS:</t>
  </si>
  <si>
    <t>Бетонирование комбинированного свайно-плитного фундамента бетон В40</t>
  </si>
  <si>
    <t>Итого ПИР по Разделу ОВ/OV:</t>
  </si>
  <si>
    <t>Итого ПИР по РазделуВК/VK:</t>
  </si>
  <si>
    <t>Итого ПИР по Разделу АПТ/PT:</t>
  </si>
  <si>
    <t>Итого ПИР по Разделу САПС/PS:</t>
  </si>
  <si>
    <t>Итого ПИР по Разделу AП/AP:</t>
  </si>
  <si>
    <t>Итого ПИР по Разделу СГОП/EWES:</t>
  </si>
  <si>
    <t>Итого ПИР по Разделу АСУ ТП/BMS:</t>
  </si>
  <si>
    <t>Итого ПИР по Разделу АСКУЭ/ASKU:</t>
  </si>
  <si>
    <t>Итого ПИР по Разделу СМиС, СМиК:</t>
  </si>
  <si>
    <t>Итого ПИР по Разделу СОТС/SOTS:</t>
  </si>
  <si>
    <t>Итого ПИР по Разделу СКУД/ACS:</t>
  </si>
  <si>
    <t>Итого ПИР по Разделу СВН/ССTV:</t>
  </si>
  <si>
    <t>Итого ПИР по Разделу СКТ/IPTV:</t>
  </si>
  <si>
    <t>Итого ПИР по Разделу РС/PAS:</t>
  </si>
  <si>
    <t>Итого ПИР по Разделу CC/СС:</t>
  </si>
  <si>
    <t>Итого ПИР по Разделу ЛВС/LAN,WLAN:</t>
  </si>
  <si>
    <t>Итого ПИР по Разделу МС/AV:</t>
  </si>
  <si>
    <t>Итого ПИР по Разделу ЧС/CH:</t>
  </si>
  <si>
    <t>Итого ПИР по Разделу СКС/SCS:</t>
  </si>
  <si>
    <t>Итого ПИР по Разделу РСП/RSP:</t>
  </si>
  <si>
    <t>Итого ПИР по Разделу ТХФ/ТHKF:</t>
  </si>
  <si>
    <t>Итого ПИР по Разделу TCC/TCC:</t>
  </si>
  <si>
    <t>Итого ПИР по Разделу ЛФ/LF:</t>
  </si>
  <si>
    <t>Итого ПИР по Разделу МУ/MU:</t>
  </si>
  <si>
    <t>Итого ПИР по Разделу ОЗДС/OZDS:</t>
  </si>
  <si>
    <t>Итого ПИР по Разделу СД/SD:</t>
  </si>
  <si>
    <t xml:space="preserve">Стоимость по Локальной смете  (рублей, без НДС 18%) </t>
  </si>
  <si>
    <t>В том числе:</t>
  </si>
  <si>
    <t>Кроме того:</t>
  </si>
  <si>
    <t>Оборудование</t>
  </si>
  <si>
    <t>Зимнее удорожание</t>
  </si>
  <si>
    <t>Всего по Локальной смете</t>
  </si>
  <si>
    <t>СМР</t>
  </si>
  <si>
    <t xml:space="preserve">Компенсация затрат на страхование строительных рисков (1% от Строительно-монтажных работ)             </t>
  </si>
  <si>
    <t>Технология очистки куполов фасадов</t>
  </si>
  <si>
    <t>Вертикальный транспорт (строительная часть)</t>
  </si>
  <si>
    <t>Удаление отходов</t>
  </si>
  <si>
    <t xml:space="preserve">* Состав и объемы Строительно-монтажных работ определены укрупненно по каждому разделу Проекта и уточняются на основании разработанной Рабочей документации в Локальных сметах </t>
  </si>
  <si>
    <t>Стоимость работ по Авторскому надзору (0,2% от Строительно-монтажных работ)</t>
  </si>
  <si>
    <t>Технический учет энергии  по объектам (общедомовой учет)</t>
  </si>
  <si>
    <t>Счетчики коммерческого учета  электрической энергии (арендаторы)</t>
  </si>
  <si>
    <t>*** Цена Договора - предложение Участника Процедуры закупки= Стоимость разработки Рабочей документации(рублей, с НДС 18%)+Стоимость выполнения Строительно-монтажных работ (укрупненно) (рублей, с НДС 18%)+Стоимость работ по Авторскому надзору (0,2% от Строительно-монтажных работ) (рублей, с НДС 18%)+Компенсация затрат разницы стоимости электрической энергии (5000МВт) (рублей, с НДС 18%)+Компенсация затрат на страхование строительных рисков (1% от Строительно-монтажных работ)(рублей, с НДС 18%)</t>
  </si>
  <si>
    <r>
      <rPr>
        <b/>
        <sz val="14"/>
        <color theme="1"/>
        <rFont val="Calibri"/>
        <family val="2"/>
        <charset val="204"/>
        <scheme val="minor"/>
      </rPr>
      <t xml:space="preserve">Максимальная Цена Закупки (рублей, в том числе НДС 18%), в том числе:            </t>
    </r>
    <r>
      <rPr>
        <b/>
        <sz val="18"/>
        <color theme="1"/>
        <rFont val="Calibri"/>
        <family val="2"/>
        <charset val="204"/>
        <scheme val="minor"/>
      </rPr>
      <t xml:space="preserve">                                                                                                                                    </t>
    </r>
    <r>
      <rPr>
        <b/>
        <sz val="12"/>
        <color theme="1"/>
        <rFont val="Calibri"/>
        <family val="2"/>
        <charset val="204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sz val="11"/>
        <color theme="1"/>
        <rFont val="Calibri"/>
        <family val="2"/>
        <charset val="204"/>
        <scheme val="minor"/>
      </rPr>
      <t>Затраты на страхование строительных рисков (1% от Строительно-монтажных работ);                                                                                                                                                                                                                                                                                                                                                                                                                           Затраты на компенсацию Разницы стоимости электрической энергии (5000МВт);                                                                                                                                                                                                                                                                                                                                                                                                                            Авторский надзор (0,2% от Строительно-монтажных работ)</t>
    </r>
  </si>
  <si>
    <t>4.22.</t>
  </si>
  <si>
    <t>4.24.</t>
  </si>
  <si>
    <t>4.26.</t>
  </si>
  <si>
    <t>Стяжка пола в помещениях с отделкой fit-out и гибких лабораториях корпуса 3А и 3В включая всю необходимую подготовку под укладку финишного покрытия</t>
  </si>
  <si>
    <t>Конструкция и отделка пола и потолка в морозильной камере (-80С)</t>
  </si>
  <si>
    <t>Конструкция и отделка стен и колонн в морозильной камере (температура -80С)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</si>
</sst>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4">
    <numFmt numFmtId="164" formatCode="0.0000"/>
    <numFmt numFmtId="165" formatCode="* #,##0.00;* \-#,##0.00;* &quot;-&quot;??;@"/>
    <numFmt numFmtId="166" formatCode="_-* #,##0&quot;?.&quot;_-;\-* #,##0&quot;?.&quot;_-;_-* &quot;-&quot;&quot;?.&quot;_-;_-@_-"/>
    <numFmt numFmtId="167" formatCode="_-* #,##0.00&quot;?.&quot;_-;\-* #,##0.00&quot;?.&quot;_-;_-* &quot;-&quot;??&quot;?.&quot;_-;_-@_-"/>
    <numFmt numFmtId="168" formatCode="_(* #,##0_);_(* \(#,##0\);_(* &quot;-&quot;_);_(@_)"/>
    <numFmt numFmtId="169" formatCode="_(* #,##0.00_);_(* \(#,##0.00\);_(* &quot;-&quot;??_);_(@_)"/>
    <numFmt numFmtId="170" formatCode="_(&quot;$&quot;* #,##0_);_(&quot;$&quot;* \(#,##0\);_(&quot;$&quot;* &quot;-&quot;_);_(@_)"/>
    <numFmt numFmtId="171" formatCode="_(&quot;$&quot;* #,##0.00_);_(&quot;$&quot;* \(#,##0.00\);_(&quot;$&quot;* &quot;-&quot;??_);_(@_)"/>
    <numFmt numFmtId="172" formatCode="General_)"/>
    <numFmt numFmtId="173" formatCode="_-* #,##0.00[$€-1]_-;\-* #,##0.00[$€-1]_-;_-* &quot;-&quot;??[$€-1]_-"/>
    <numFmt numFmtId="174" formatCode="#,##0.00\ &quot;DM&quot;;\-#,##0.00\ &quot;DM&quot;"/>
    <numFmt numFmtId="175" formatCode="_-* #,##0_?_._-;\-* #,##0_?_._-;_-* &quot;-&quot;_?_._-;_-@_-"/>
    <numFmt numFmtId="176" formatCode="_-* #,##0.00_?_._-;\-* #,##0.00_?_._-;_-* &quot;-&quot;??_?_._-;_-@_-"/>
    <numFmt numFmtId="177" formatCode="#,##0.00;[Red]\-\ #,##0.00"/>
  </numFmts>
  <fonts count="7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 Cyr"/>
      <charset val="204"/>
    </font>
    <font>
      <b/>
      <sz val="10"/>
      <name val="Arial"/>
      <family val="2"/>
      <charset val="204"/>
    </font>
    <font>
      <sz val="10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name val="Helv"/>
      <charset val="204"/>
    </font>
    <font>
      <sz val="10"/>
      <name val="Helv"/>
    </font>
    <font>
      <sz val="10"/>
      <name val="Times New Roman Cyr"/>
      <family val="1"/>
      <charset val="204"/>
    </font>
    <font>
      <b/>
      <sz val="10"/>
      <name val="Helv"/>
    </font>
    <font>
      <sz val="10"/>
      <name val="TimesDL"/>
    </font>
    <font>
      <b/>
      <sz val="9"/>
      <name val="TimesDL"/>
    </font>
    <font>
      <sz val="9"/>
      <color indexed="8"/>
      <name val="NTHarmonica"/>
    </font>
    <font>
      <b/>
      <sz val="9"/>
      <color indexed="48"/>
      <name val="TimesDL"/>
    </font>
    <font>
      <sz val="10"/>
      <color indexed="8"/>
      <name val="TimesDL"/>
    </font>
    <font>
      <sz val="10"/>
      <name val="Ѓanoeii"/>
    </font>
    <font>
      <sz val="8"/>
      <name val="Arial"/>
      <family val="2"/>
    </font>
    <font>
      <b/>
      <sz val="12"/>
      <color indexed="10"/>
      <name val="Arial"/>
      <family val="2"/>
      <charset val="204"/>
    </font>
    <font>
      <b/>
      <sz val="12"/>
      <name val="Helv"/>
    </font>
    <font>
      <b/>
      <sz val="11"/>
      <name val="Helv"/>
    </font>
    <font>
      <sz val="10"/>
      <name val="Arial Cyr"/>
    </font>
    <font>
      <sz val="7"/>
      <name val="Arial"/>
      <family val="2"/>
    </font>
    <font>
      <sz val="8"/>
      <color indexed="8"/>
      <name val="Arial"/>
      <family val="2"/>
      <charset val="204"/>
    </font>
    <font>
      <i/>
      <sz val="8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i/>
      <sz val="10"/>
      <name val="MS Sans Serif"/>
      <family val="2"/>
      <charset val="204"/>
    </font>
    <font>
      <sz val="12"/>
      <color indexed="8"/>
      <name val="NTHarmonica"/>
    </font>
    <font>
      <b/>
      <sz val="12"/>
      <name val="MS Sans Serif"/>
      <family val="2"/>
      <charset val="204"/>
    </font>
    <font>
      <b/>
      <sz val="9"/>
      <color indexed="12"/>
      <name val="Arial"/>
      <family val="2"/>
      <charset val="204"/>
    </font>
    <font>
      <sz val="9"/>
      <name val="Arial Cyr"/>
      <charset val="204"/>
    </font>
    <font>
      <sz val="11"/>
      <name val="Times New Roman Cyr"/>
      <charset val="204"/>
    </font>
    <font>
      <sz val="11"/>
      <name val="Times New Roman Cyr"/>
      <family val="1"/>
      <charset val="204"/>
    </font>
    <font>
      <sz val="11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i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sz val="11"/>
      <name val="Arial"/>
      <family val="2"/>
      <charset val="204"/>
    </font>
    <font>
      <b/>
      <sz val="13"/>
      <name val="Arial"/>
      <family val="2"/>
      <charset val="204"/>
    </font>
    <font>
      <sz val="9"/>
      <name val="Arial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sz val="10"/>
      <color theme="1"/>
      <name val="Arial Cyr"/>
      <charset val="204"/>
    </font>
    <font>
      <b/>
      <sz val="14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8"/>
      <color theme="1"/>
      <name val="Calibri"/>
      <family val="2"/>
      <charset val="204"/>
      <scheme val="minor"/>
    </font>
    <font>
      <b/>
      <sz val="12"/>
      <color rgb="FFFF0000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i/>
      <sz val="13"/>
      <name val="Arial"/>
      <family val="2"/>
      <charset val="204"/>
    </font>
    <font>
      <b/>
      <i/>
      <sz val="11"/>
      <name val="Arial"/>
      <family val="2"/>
      <charset val="204"/>
    </font>
    <font>
      <i/>
      <sz val="13"/>
      <name val="Arial"/>
      <family val="2"/>
      <charset val="204"/>
    </font>
    <font>
      <i/>
      <sz val="11"/>
      <name val="Arial"/>
      <family val="2"/>
      <charset val="204"/>
    </font>
    <font>
      <b/>
      <sz val="13"/>
      <color theme="1"/>
      <name val="Calibri"/>
      <family val="2"/>
      <charset val="204"/>
      <scheme val="minor"/>
    </font>
    <font>
      <i/>
      <sz val="11"/>
      <color rgb="FFFF0000"/>
      <name val="Calibri"/>
      <family val="2"/>
      <charset val="204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</patternFill>
    </fill>
    <fill>
      <patternFill patternType="solid">
        <fgColor indexed="22"/>
        <bgColor indexed="22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5" tint="0.59999389629810485"/>
        <bgColor indexed="64"/>
      </patternFill>
    </fill>
  </fills>
  <borders count="6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23"/>
      </left>
      <right style="thin">
        <color indexed="23"/>
      </right>
      <top style="double">
        <color indexed="23"/>
      </top>
      <bottom style="thin">
        <color indexed="2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rgb="FFFF0000"/>
      </bottom>
      <diagonal/>
    </border>
    <border>
      <left/>
      <right style="medium">
        <color indexed="64"/>
      </right>
      <top style="thin">
        <color rgb="FFFF0000"/>
      </top>
      <bottom style="thin">
        <color rgb="FFFF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FF0000"/>
      </left>
      <right style="medium">
        <color rgb="FFFF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rgb="FFFF0000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rgb="FFFF0000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theme="1"/>
      </top>
      <bottom/>
      <diagonal/>
    </border>
    <border>
      <left/>
      <right/>
      <top style="thin">
        <color theme="1"/>
      </top>
      <bottom/>
      <diagonal/>
    </border>
    <border>
      <left style="medium">
        <color indexed="64"/>
      </left>
      <right style="medium">
        <color indexed="64"/>
      </right>
      <top style="thin">
        <color theme="1"/>
      </top>
      <bottom/>
      <diagonal/>
    </border>
    <border>
      <left style="medium">
        <color rgb="FFFF0000"/>
      </left>
      <right style="medium">
        <color rgb="FFFF0000"/>
      </right>
      <top/>
      <bottom style="thin">
        <color indexed="64"/>
      </bottom>
      <diagonal/>
    </border>
    <border>
      <left style="medium">
        <color rgb="FFFF0000"/>
      </left>
      <right style="medium">
        <color rgb="FFFF0000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rgb="FFFF0000"/>
      </left>
      <right style="medium">
        <color rgb="FFFF0000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theme="1"/>
      </bottom>
      <diagonal/>
    </border>
    <border>
      <left/>
      <right style="medium">
        <color indexed="64"/>
      </right>
      <top style="thin">
        <color theme="1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rgb="FFFF0000"/>
      </left>
      <right style="medium">
        <color rgb="FFFF0000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02">
    <xf numFmtId="0" fontId="0" fillId="0" borderId="0"/>
    <xf numFmtId="0" fontId="11" fillId="0" borderId="0"/>
    <xf numFmtId="0" fontId="12" fillId="0" borderId="0"/>
    <xf numFmtId="0" fontId="14" fillId="0" borderId="0"/>
    <xf numFmtId="165" fontId="15" fillId="0" borderId="0" applyFont="0" applyFill="0" applyBorder="0" applyAlignment="0" applyProtection="0"/>
    <xf numFmtId="0" fontId="10" fillId="0" borderId="0"/>
    <xf numFmtId="0" fontId="18" fillId="0" borderId="0"/>
    <xf numFmtId="0" fontId="1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9" fillId="0" borderId="0"/>
    <xf numFmtId="0" fontId="1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9" fillId="0" borderId="0"/>
    <xf numFmtId="0" fontId="19" fillId="0" borderId="0"/>
    <xf numFmtId="4" fontId="20" fillId="0" borderId="0">
      <alignment vertical="center"/>
    </xf>
    <xf numFmtId="0" fontId="18" fillId="0" borderId="0"/>
    <xf numFmtId="0" fontId="18" fillId="0" borderId="0"/>
    <xf numFmtId="0" fontId="19" fillId="0" borderId="0"/>
    <xf numFmtId="166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0" fontId="21" fillId="0" borderId="0"/>
    <xf numFmtId="168" fontId="22" fillId="0" borderId="0" applyFont="0" applyFill="0" applyBorder="0" applyAlignment="0" applyProtection="0"/>
    <xf numFmtId="169" fontId="22" fillId="0" borderId="0" applyFont="0" applyFill="0" applyBorder="0" applyAlignment="0" applyProtection="0"/>
    <xf numFmtId="0" fontId="23" fillId="3" borderId="0" applyNumberFormat="0" applyFill="0">
      <alignment vertical="center"/>
    </xf>
    <xf numFmtId="170" fontId="22" fillId="0" borderId="0" applyFont="0" applyFill="0" applyBorder="0" applyAlignment="0" applyProtection="0"/>
    <xf numFmtId="171" fontId="22" fillId="0" borderId="0" applyFont="0" applyFill="0" applyBorder="0" applyAlignment="0" applyProtection="0"/>
    <xf numFmtId="172" fontId="13" fillId="0" borderId="0">
      <alignment horizontal="center"/>
    </xf>
    <xf numFmtId="0" fontId="24" fillId="0" borderId="0" applyNumberFormat="0" applyAlignment="0"/>
    <xf numFmtId="0" fontId="25" fillId="0" borderId="0" applyNumberFormat="0" applyAlignment="0"/>
    <xf numFmtId="0" fontId="26" fillId="0" borderId="0" applyNumberFormat="0" applyAlignment="0"/>
    <xf numFmtId="173" fontId="14" fillId="0" borderId="0" applyFont="0" applyFill="0" applyBorder="0" applyAlignment="0" applyProtection="0">
      <alignment horizontal="left" indent="5"/>
    </xf>
    <xf numFmtId="0" fontId="27" fillId="0" borderId="0" applyNumberFormat="0" applyFill="0" applyBorder="0" applyProtection="0">
      <alignment vertical="top" wrapText="1"/>
    </xf>
    <xf numFmtId="38" fontId="28" fillId="4" borderId="0" applyNumberFormat="0" applyBorder="0" applyAlignment="0" applyProtection="0"/>
    <xf numFmtId="3" fontId="29" fillId="0" borderId="0"/>
    <xf numFmtId="0" fontId="30" fillId="0" borderId="0">
      <alignment horizontal="left"/>
    </xf>
    <xf numFmtId="0" fontId="14" fillId="0" borderId="0"/>
    <xf numFmtId="10" fontId="28" fillId="5" borderId="1" applyNumberFormat="0" applyBorder="0" applyAlignment="0" applyProtection="0"/>
    <xf numFmtId="0" fontId="31" fillId="0" borderId="9"/>
    <xf numFmtId="174" fontId="32" fillId="0" borderId="0"/>
    <xf numFmtId="0" fontId="22" fillId="0" borderId="0"/>
    <xf numFmtId="0" fontId="33" fillId="0" borderId="0"/>
    <xf numFmtId="175" fontId="14" fillId="0" borderId="0" applyFont="0" applyFill="0" applyBorder="0" applyAlignment="0" applyProtection="0"/>
    <xf numFmtId="176" fontId="14" fillId="0" borderId="0" applyFont="0" applyFill="0" applyBorder="0" applyAlignment="0" applyProtection="0"/>
    <xf numFmtId="38" fontId="32" fillId="0" borderId="0" applyFont="0" applyFill="0" applyBorder="0" applyAlignment="0" applyProtection="0"/>
    <xf numFmtId="40" fontId="32" fillId="0" borderId="0" applyFont="0" applyFill="0" applyBorder="0" applyAlignment="0" applyProtection="0"/>
    <xf numFmtId="10" fontId="12" fillId="0" borderId="0" applyFont="0" applyFill="0" applyBorder="0" applyAlignment="0" applyProtection="0"/>
    <xf numFmtId="0" fontId="34" fillId="6" borderId="0">
      <alignment horizontal="center" vertical="center"/>
    </xf>
    <xf numFmtId="0" fontId="35" fillId="6" borderId="0">
      <alignment horizontal="center" vertical="center"/>
    </xf>
    <xf numFmtId="0" fontId="36" fillId="6" borderId="0">
      <alignment horizontal="center" vertical="center"/>
    </xf>
    <xf numFmtId="0" fontId="37" fillId="6" borderId="0">
      <alignment horizontal="center" vertical="center"/>
    </xf>
    <xf numFmtId="0" fontId="34" fillId="6" borderId="0">
      <alignment horizontal="center" vertical="center"/>
    </xf>
    <xf numFmtId="0" fontId="34" fillId="6" borderId="0">
      <alignment horizontal="center" vertical="center"/>
    </xf>
    <xf numFmtId="0" fontId="34" fillId="6" borderId="0">
      <alignment horizontal="center" vertical="top"/>
    </xf>
    <xf numFmtId="0" fontId="34" fillId="6" borderId="0">
      <alignment horizontal="center" vertical="center"/>
    </xf>
    <xf numFmtId="0" fontId="34" fillId="6" borderId="0">
      <alignment horizontal="left" vertical="top"/>
    </xf>
    <xf numFmtId="0" fontId="31" fillId="0" borderId="0"/>
    <xf numFmtId="0" fontId="38" fillId="0" borderId="0">
      <alignment horizontal="centerContinuous" vertical="center"/>
    </xf>
    <xf numFmtId="0" fontId="39" fillId="7" borderId="16" applyNumberFormat="0" applyFill="0" applyAlignment="0" applyProtection="0">
      <alignment vertical="top"/>
    </xf>
    <xf numFmtId="0" fontId="40" fillId="0" borderId="0">
      <alignment horizontal="centerContinuous" vertical="center"/>
    </xf>
    <xf numFmtId="3" fontId="41" fillId="0" borderId="0"/>
    <xf numFmtId="0" fontId="16" fillId="0" borderId="0">
      <alignment horizontal="right" vertical="top" wrapText="1"/>
    </xf>
    <xf numFmtId="0" fontId="16" fillId="0" borderId="0"/>
    <xf numFmtId="0" fontId="14" fillId="0" borderId="0"/>
    <xf numFmtId="0" fontId="16" fillId="0" borderId="1" applyFill="0" applyProtection="0">
      <alignment horizontal="center"/>
    </xf>
    <xf numFmtId="0" fontId="12" fillId="0" borderId="0"/>
    <xf numFmtId="0" fontId="12" fillId="0" borderId="0"/>
    <xf numFmtId="0" fontId="42" fillId="0" borderId="0"/>
    <xf numFmtId="0" fontId="43" fillId="0" borderId="0"/>
    <xf numFmtId="0" fontId="44" fillId="0" borderId="0"/>
    <xf numFmtId="0" fontId="43" fillId="0" borderId="0"/>
    <xf numFmtId="0" fontId="16" fillId="0" borderId="1">
      <alignment horizontal="center"/>
    </xf>
    <xf numFmtId="0" fontId="18" fillId="0" borderId="0"/>
    <xf numFmtId="0" fontId="14" fillId="0" borderId="0">
      <alignment vertical="justify"/>
    </xf>
    <xf numFmtId="0" fontId="16" fillId="0" borderId="1">
      <alignment horizontal="center"/>
    </xf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0" fontId="16" fillId="0" borderId="0">
      <alignment horizontal="left" vertical="top"/>
    </xf>
    <xf numFmtId="3" fontId="41" fillId="0" borderId="0"/>
    <xf numFmtId="0" fontId="9" fillId="0" borderId="0"/>
    <xf numFmtId="0" fontId="11" fillId="0" borderId="0"/>
    <xf numFmtId="9" fontId="11" fillId="0" borderId="0" applyFont="0" applyFill="0" applyBorder="0" applyAlignment="0" applyProtection="0"/>
    <xf numFmtId="0" fontId="14" fillId="0" borderId="0"/>
    <xf numFmtId="0" fontId="8" fillId="0" borderId="0"/>
  </cellStyleXfs>
  <cellXfs count="375">
    <xf numFmtId="0" fontId="0" fillId="0" borderId="0" xfId="0"/>
    <xf numFmtId="0" fontId="49" fillId="2" borderId="6" xfId="97" applyFont="1" applyFill="1" applyBorder="1" applyAlignment="1">
      <alignment horizontal="center" vertical="center"/>
    </xf>
    <xf numFmtId="0" fontId="49" fillId="2" borderId="1" xfId="97" applyFont="1" applyFill="1" applyBorder="1" applyAlignment="1">
      <alignment horizontal="center" vertical="center"/>
    </xf>
    <xf numFmtId="3" fontId="51" fillId="2" borderId="1" xfId="97" applyNumberFormat="1" applyFont="1" applyFill="1" applyBorder="1" applyAlignment="1">
      <alignment horizontal="right" vertical="center"/>
    </xf>
    <xf numFmtId="3" fontId="51" fillId="2" borderId="7" xfId="97" applyNumberFormat="1" applyFont="1" applyFill="1" applyBorder="1" applyAlignment="1">
      <alignment horizontal="right" vertical="center"/>
    </xf>
    <xf numFmtId="0" fontId="51" fillId="2" borderId="1" xfId="97" applyFont="1" applyFill="1" applyBorder="1" applyAlignment="1">
      <alignment horizontal="right" vertical="center"/>
    </xf>
    <xf numFmtId="0" fontId="51" fillId="2" borderId="7" xfId="97" applyFont="1" applyFill="1" applyBorder="1" applyAlignment="1">
      <alignment horizontal="right" vertical="center"/>
    </xf>
    <xf numFmtId="3" fontId="51" fillId="9" borderId="1" xfId="97" applyNumberFormat="1" applyFont="1" applyFill="1" applyBorder="1" applyAlignment="1">
      <alignment horizontal="right" vertical="center"/>
    </xf>
    <xf numFmtId="0" fontId="9" fillId="0" borderId="0" xfId="97" applyAlignment="1">
      <alignment vertical="center"/>
    </xf>
    <xf numFmtId="0" fontId="45" fillId="0" borderId="0" xfId="97" applyFont="1" applyAlignment="1">
      <alignment horizontal="right" vertical="center"/>
    </xf>
    <xf numFmtId="0" fontId="9" fillId="0" borderId="0" xfId="97" applyAlignment="1">
      <alignment horizontal="center" vertical="center"/>
    </xf>
    <xf numFmtId="0" fontId="9" fillId="2" borderId="0" xfId="97" applyFill="1" applyAlignment="1">
      <alignment vertical="center"/>
    </xf>
    <xf numFmtId="177" fontId="54" fillId="0" borderId="0" xfId="97" applyNumberFormat="1" applyFont="1" applyAlignment="1">
      <alignment horizontal="right" vertical="center"/>
    </xf>
    <xf numFmtId="0" fontId="54" fillId="0" borderId="0" xfId="97" applyFont="1" applyAlignment="1">
      <alignment horizontal="right" vertical="center" wrapText="1"/>
    </xf>
    <xf numFmtId="0" fontId="55" fillId="0" borderId="0" xfId="97" applyFont="1" applyAlignment="1">
      <alignment horizontal="center" vertical="center" wrapText="1"/>
    </xf>
    <xf numFmtId="0" fontId="49" fillId="2" borderId="2" xfId="97" applyFont="1" applyFill="1" applyBorder="1" applyAlignment="1">
      <alignment vertical="center"/>
    </xf>
    <xf numFmtId="0" fontId="9" fillId="2" borderId="0" xfId="97" applyFill="1" applyAlignment="1">
      <alignment horizontal="center" vertical="center"/>
    </xf>
    <xf numFmtId="49" fontId="50" fillId="2" borderId="0" xfId="97" applyNumberFormat="1" applyFont="1" applyFill="1" applyAlignment="1">
      <alignment vertical="center"/>
    </xf>
    <xf numFmtId="0" fontId="9" fillId="2" borderId="0" xfId="97" applyFill="1" applyBorder="1" applyAlignment="1">
      <alignment vertical="center"/>
    </xf>
    <xf numFmtId="49" fontId="50" fillId="2" borderId="0" xfId="97" applyNumberFormat="1" applyFont="1" applyFill="1" applyBorder="1" applyAlignment="1">
      <alignment vertical="center"/>
    </xf>
    <xf numFmtId="0" fontId="45" fillId="2" borderId="0" xfId="97" applyFont="1" applyFill="1" applyBorder="1" applyAlignment="1">
      <alignment horizontal="right" vertical="center"/>
    </xf>
    <xf numFmtId="177" fontId="54" fillId="2" borderId="0" xfId="97" applyNumberFormat="1" applyFont="1" applyFill="1" applyAlignment="1">
      <alignment horizontal="right" vertical="center"/>
    </xf>
    <xf numFmtId="0" fontId="56" fillId="2" borderId="0" xfId="97" applyFont="1" applyFill="1" applyAlignment="1">
      <alignment horizontal="right" vertical="center"/>
    </xf>
    <xf numFmtId="0" fontId="7" fillId="2" borderId="0" xfId="97" applyFont="1" applyFill="1" applyBorder="1" applyAlignment="1">
      <alignment horizontal="right" vertical="center"/>
    </xf>
    <xf numFmtId="0" fontId="7" fillId="0" borderId="0" xfId="97" applyFont="1" applyAlignment="1">
      <alignment horizontal="right" vertical="center"/>
    </xf>
    <xf numFmtId="0" fontId="49" fillId="2" borderId="1" xfId="97" applyFont="1" applyFill="1" applyBorder="1" applyAlignment="1">
      <alignment horizontal="right" vertical="center"/>
    </xf>
    <xf numFmtId="0" fontId="59" fillId="0" borderId="0" xfId="97" applyFont="1" applyAlignment="1">
      <alignment vertical="center"/>
    </xf>
    <xf numFmtId="0" fontId="59" fillId="0" borderId="0" xfId="97" applyFont="1" applyAlignment="1">
      <alignment horizontal="right" vertical="center"/>
    </xf>
    <xf numFmtId="0" fontId="59" fillId="2" borderId="0" xfId="97" applyFont="1" applyFill="1" applyAlignment="1">
      <alignment vertical="center"/>
    </xf>
    <xf numFmtId="0" fontId="60" fillId="0" borderId="0" xfId="97" applyFont="1" applyAlignment="1">
      <alignment vertical="center"/>
    </xf>
    <xf numFmtId="0" fontId="60" fillId="0" borderId="0" xfId="97" applyFont="1" applyAlignment="1">
      <alignment horizontal="right" vertical="center"/>
    </xf>
    <xf numFmtId="0" fontId="60" fillId="2" borderId="0" xfId="97" applyFont="1" applyFill="1" applyAlignment="1">
      <alignment vertical="center"/>
    </xf>
    <xf numFmtId="49" fontId="61" fillId="2" borderId="0" xfId="97" applyNumberFormat="1" applyFont="1" applyFill="1" applyBorder="1" applyAlignment="1">
      <alignment vertical="center"/>
    </xf>
    <xf numFmtId="4" fontId="49" fillId="2" borderId="2" xfId="97" applyNumberFormat="1" applyFont="1" applyFill="1" applyBorder="1" applyAlignment="1">
      <alignment horizontal="right" vertical="center"/>
    </xf>
    <xf numFmtId="3" fontId="52" fillId="2" borderId="2" xfId="97" applyNumberFormat="1" applyFont="1" applyFill="1" applyBorder="1" applyAlignment="1">
      <alignment horizontal="right" vertical="center"/>
    </xf>
    <xf numFmtId="0" fontId="49" fillId="2" borderId="2" xfId="97" applyFont="1" applyFill="1" applyBorder="1" applyAlignment="1">
      <alignment horizontal="left" vertical="center"/>
    </xf>
    <xf numFmtId="4" fontId="46" fillId="2" borderId="0" xfId="97" applyNumberFormat="1" applyFont="1" applyFill="1" applyBorder="1" applyAlignment="1">
      <alignment vertical="center" wrapText="1"/>
    </xf>
    <xf numFmtId="3" fontId="57" fillId="2" borderId="0" xfId="97" applyNumberFormat="1" applyFont="1" applyFill="1" applyBorder="1" applyAlignment="1">
      <alignment horizontal="right" vertical="center"/>
    </xf>
    <xf numFmtId="0" fontId="53" fillId="2" borderId="0" xfId="97" applyFont="1" applyFill="1" applyBorder="1" applyAlignment="1">
      <alignment horizontal="center" vertical="center" wrapText="1"/>
    </xf>
    <xf numFmtId="0" fontId="64" fillId="11" borderId="4" xfId="97" applyFont="1" applyFill="1" applyBorder="1" applyAlignment="1">
      <alignment horizontal="center" vertical="center" wrapText="1"/>
    </xf>
    <xf numFmtId="0" fontId="64" fillId="11" borderId="22" xfId="97" applyFont="1" applyFill="1" applyBorder="1" applyAlignment="1">
      <alignment horizontal="center" vertical="center" wrapText="1"/>
    </xf>
    <xf numFmtId="0" fontId="9" fillId="2" borderId="23" xfId="97" applyFill="1" applyBorder="1" applyAlignment="1">
      <alignment vertical="center"/>
    </xf>
    <xf numFmtId="0" fontId="9" fillId="2" borderId="24" xfId="97" applyFill="1" applyBorder="1" applyAlignment="1">
      <alignment vertical="center"/>
    </xf>
    <xf numFmtId="4" fontId="46" fillId="2" borderId="0" xfId="97" applyNumberFormat="1" applyFont="1" applyFill="1" applyBorder="1" applyAlignment="1">
      <alignment horizontal="center" vertical="center" wrapText="1"/>
    </xf>
    <xf numFmtId="3" fontId="51" fillId="2" borderId="0" xfId="97" applyNumberFormat="1" applyFont="1" applyFill="1" applyBorder="1" applyAlignment="1">
      <alignment horizontal="right" vertical="center"/>
    </xf>
    <xf numFmtId="0" fontId="51" fillId="2" borderId="0" xfId="97" applyFont="1" applyFill="1" applyBorder="1" applyAlignment="1">
      <alignment horizontal="right" vertical="center"/>
    </xf>
    <xf numFmtId="3" fontId="49" fillId="2" borderId="0" xfId="97" applyNumberFormat="1" applyFont="1" applyFill="1" applyBorder="1" applyAlignment="1">
      <alignment horizontal="right" vertical="center"/>
    </xf>
    <xf numFmtId="0" fontId="49" fillId="2" borderId="0" xfId="97" applyFont="1" applyFill="1" applyBorder="1" applyAlignment="1">
      <alignment horizontal="center" vertical="center"/>
    </xf>
    <xf numFmtId="4" fontId="47" fillId="2" borderId="0" xfId="97" applyNumberFormat="1" applyFont="1" applyFill="1" applyBorder="1" applyAlignment="1">
      <alignment horizontal="center" vertical="center" wrapText="1"/>
    </xf>
    <xf numFmtId="3" fontId="51" fillId="2" borderId="6" xfId="97" applyNumberFormat="1" applyFont="1" applyFill="1" applyBorder="1" applyAlignment="1">
      <alignment horizontal="right" vertical="center"/>
    </xf>
    <xf numFmtId="0" fontId="51" fillId="2" borderId="6" xfId="97" applyFont="1" applyFill="1" applyBorder="1" applyAlignment="1">
      <alignment horizontal="right" vertical="center"/>
    </xf>
    <xf numFmtId="3" fontId="51" fillId="9" borderId="6" xfId="97" applyNumberFormat="1" applyFont="1" applyFill="1" applyBorder="1" applyAlignment="1">
      <alignment horizontal="right" vertical="center"/>
    </xf>
    <xf numFmtId="3" fontId="51" fillId="2" borderId="27" xfId="97" applyNumberFormat="1" applyFont="1" applyFill="1" applyBorder="1" applyAlignment="1">
      <alignment horizontal="right" vertical="center"/>
    </xf>
    <xf numFmtId="0" fontId="51" fillId="2" borderId="27" xfId="97" applyFont="1" applyFill="1" applyBorder="1" applyAlignment="1">
      <alignment horizontal="right" vertical="center"/>
    </xf>
    <xf numFmtId="0" fontId="9" fillId="2" borderId="34" xfId="97" applyFill="1" applyBorder="1" applyAlignment="1">
      <alignment vertical="center"/>
    </xf>
    <xf numFmtId="0" fontId="9" fillId="2" borderId="31" xfId="97" applyFill="1" applyBorder="1" applyAlignment="1">
      <alignment vertical="center"/>
    </xf>
    <xf numFmtId="0" fontId="59" fillId="2" borderId="23" xfId="97" applyFont="1" applyFill="1" applyBorder="1" applyAlignment="1">
      <alignment vertical="center" wrapText="1"/>
    </xf>
    <xf numFmtId="0" fontId="59" fillId="2" borderId="24" xfId="97" applyFont="1" applyFill="1" applyBorder="1" applyAlignment="1">
      <alignment vertical="center" wrapText="1"/>
    </xf>
    <xf numFmtId="0" fontId="59" fillId="2" borderId="25" xfId="97" applyFont="1" applyFill="1" applyBorder="1" applyAlignment="1">
      <alignment vertical="center" wrapText="1"/>
    </xf>
    <xf numFmtId="4" fontId="49" fillId="2" borderId="0" xfId="97" applyNumberFormat="1" applyFont="1" applyFill="1" applyBorder="1" applyAlignment="1">
      <alignment horizontal="center" vertical="center" wrapText="1"/>
    </xf>
    <xf numFmtId="0" fontId="49" fillId="2" borderId="4" xfId="97" applyFont="1" applyFill="1" applyBorder="1" applyAlignment="1">
      <alignment horizontal="center" vertical="center" wrapText="1"/>
    </xf>
    <xf numFmtId="0" fontId="49" fillId="2" borderId="22" xfId="97" applyFont="1" applyFill="1" applyBorder="1" applyAlignment="1">
      <alignment horizontal="center" vertical="center" wrapText="1"/>
    </xf>
    <xf numFmtId="4" fontId="17" fillId="2" borderId="18" xfId="97" applyNumberFormat="1" applyFont="1" applyFill="1" applyBorder="1" applyAlignment="1">
      <alignment horizontal="center" vertical="top" wrapText="1"/>
    </xf>
    <xf numFmtId="4" fontId="17" fillId="2" borderId="0" xfId="97" applyNumberFormat="1" applyFont="1" applyFill="1" applyBorder="1" applyAlignment="1">
      <alignment horizontal="center" vertical="top" wrapText="1"/>
    </xf>
    <xf numFmtId="0" fontId="6" fillId="2" borderId="0" xfId="97" applyFont="1" applyFill="1" applyAlignment="1">
      <alignment vertical="center"/>
    </xf>
    <xf numFmtId="0" fontId="6" fillId="2" borderId="6" xfId="97" applyFont="1" applyFill="1" applyBorder="1" applyAlignment="1">
      <alignment horizontal="center" vertical="center"/>
    </xf>
    <xf numFmtId="3" fontId="6" fillId="2" borderId="27" xfId="97" applyNumberFormat="1" applyFont="1" applyFill="1" applyBorder="1" applyAlignment="1">
      <alignment horizontal="right" vertical="center"/>
    </xf>
    <xf numFmtId="3" fontId="6" fillId="2" borderId="1" xfId="97" applyNumberFormat="1" applyFont="1" applyFill="1" applyBorder="1" applyAlignment="1">
      <alignment horizontal="right" vertical="center"/>
    </xf>
    <xf numFmtId="3" fontId="6" fillId="2" borderId="2" xfId="97" applyNumberFormat="1" applyFont="1" applyFill="1" applyBorder="1" applyAlignment="1">
      <alignment horizontal="right" vertical="center"/>
    </xf>
    <xf numFmtId="3" fontId="6" fillId="2" borderId="0" xfId="97" applyNumberFormat="1" applyFont="1" applyFill="1" applyBorder="1" applyAlignment="1">
      <alignment horizontal="right" vertical="center"/>
    </xf>
    <xf numFmtId="3" fontId="6" fillId="2" borderId="7" xfId="97" applyNumberFormat="1" applyFont="1" applyFill="1" applyBorder="1" applyAlignment="1">
      <alignment horizontal="right" vertical="center"/>
    </xf>
    <xf numFmtId="0" fontId="6" fillId="2" borderId="1" xfId="97" applyFont="1" applyFill="1" applyBorder="1" applyAlignment="1">
      <alignment horizontal="center" vertical="center"/>
    </xf>
    <xf numFmtId="0" fontId="6" fillId="2" borderId="27" xfId="97" applyFont="1" applyFill="1" applyBorder="1" applyAlignment="1">
      <alignment horizontal="right" vertical="center"/>
    </xf>
    <xf numFmtId="0" fontId="6" fillId="2" borderId="1" xfId="97" applyFont="1" applyFill="1" applyBorder="1" applyAlignment="1">
      <alignment horizontal="right" vertical="center"/>
    </xf>
    <xf numFmtId="0" fontId="6" fillId="2" borderId="2" xfId="97" applyFont="1" applyFill="1" applyBorder="1" applyAlignment="1">
      <alignment horizontal="right" vertical="center"/>
    </xf>
    <xf numFmtId="0" fontId="6" fillId="2" borderId="0" xfId="97" applyFont="1" applyFill="1" applyBorder="1" applyAlignment="1">
      <alignment horizontal="right" vertical="center"/>
    </xf>
    <xf numFmtId="0" fontId="6" fillId="2" borderId="6" xfId="97" applyFont="1" applyFill="1" applyBorder="1" applyAlignment="1">
      <alignment horizontal="right" vertical="center"/>
    </xf>
    <xf numFmtId="0" fontId="6" fillId="2" borderId="7" xfId="97" applyFont="1" applyFill="1" applyBorder="1" applyAlignment="1">
      <alignment horizontal="right" vertical="center"/>
    </xf>
    <xf numFmtId="0" fontId="49" fillId="2" borderId="1" xfId="97" applyFont="1" applyFill="1" applyBorder="1" applyAlignment="1">
      <alignment vertical="center"/>
    </xf>
    <xf numFmtId="3" fontId="51" fillId="2" borderId="5" xfId="97" applyNumberFormat="1" applyFont="1" applyFill="1" applyBorder="1" applyAlignment="1">
      <alignment horizontal="right" vertical="center"/>
    </xf>
    <xf numFmtId="0" fontId="51" fillId="2" borderId="5" xfId="97" applyFont="1" applyFill="1" applyBorder="1" applyAlignment="1">
      <alignment horizontal="right" vertical="center"/>
    </xf>
    <xf numFmtId="3" fontId="51" fillId="2" borderId="35" xfId="97" applyNumberFormat="1" applyFont="1" applyFill="1" applyBorder="1" applyAlignment="1">
      <alignment horizontal="right" vertical="center"/>
    </xf>
    <xf numFmtId="0" fontId="51" fillId="2" borderId="35" xfId="97" applyFont="1" applyFill="1" applyBorder="1" applyAlignment="1">
      <alignment horizontal="right" vertical="center"/>
    </xf>
    <xf numFmtId="3" fontId="58" fillId="2" borderId="2" xfId="97" applyNumberFormat="1" applyFont="1" applyFill="1" applyBorder="1" applyAlignment="1">
      <alignment horizontal="right" vertical="center"/>
    </xf>
    <xf numFmtId="0" fontId="49" fillId="2" borderId="35" xfId="97" applyFont="1" applyFill="1" applyBorder="1" applyAlignment="1">
      <alignment vertical="center"/>
    </xf>
    <xf numFmtId="3" fontId="49" fillId="2" borderId="5" xfId="97" applyNumberFormat="1" applyFont="1" applyFill="1" applyBorder="1" applyAlignment="1">
      <alignment horizontal="right" vertical="center"/>
    </xf>
    <xf numFmtId="3" fontId="49" fillId="2" borderId="1" xfId="97" applyNumberFormat="1" applyFont="1" applyFill="1" applyBorder="1" applyAlignment="1">
      <alignment horizontal="right" vertical="center"/>
    </xf>
    <xf numFmtId="3" fontId="49" fillId="2" borderId="2" xfId="97" applyNumberFormat="1" applyFont="1" applyFill="1" applyBorder="1" applyAlignment="1">
      <alignment horizontal="right" vertical="center"/>
    </xf>
    <xf numFmtId="3" fontId="49" fillId="2" borderId="35" xfId="97" applyNumberFormat="1" applyFont="1" applyFill="1" applyBorder="1" applyAlignment="1">
      <alignment horizontal="right" vertical="center"/>
    </xf>
    <xf numFmtId="3" fontId="49" fillId="2" borderId="27" xfId="97" applyNumberFormat="1" applyFont="1" applyFill="1" applyBorder="1" applyAlignment="1">
      <alignment horizontal="right" vertical="center"/>
    </xf>
    <xf numFmtId="3" fontId="49" fillId="2" borderId="6" xfId="97" applyNumberFormat="1" applyFont="1" applyFill="1" applyBorder="1" applyAlignment="1">
      <alignment horizontal="right" vertical="center"/>
    </xf>
    <xf numFmtId="3" fontId="49" fillId="2" borderId="7" xfId="97" applyNumberFormat="1" applyFont="1" applyFill="1" applyBorder="1" applyAlignment="1">
      <alignment horizontal="right" vertical="center"/>
    </xf>
    <xf numFmtId="0" fontId="49" fillId="2" borderId="35" xfId="97" applyFont="1" applyFill="1" applyBorder="1" applyAlignment="1">
      <alignment horizontal="center" vertical="center"/>
    </xf>
    <xf numFmtId="0" fontId="49" fillId="2" borderId="5" xfId="97" applyFont="1" applyFill="1" applyBorder="1" applyAlignment="1">
      <alignment horizontal="center" vertical="center"/>
    </xf>
    <xf numFmtId="0" fontId="49" fillId="2" borderId="27" xfId="97" applyFont="1" applyFill="1" applyBorder="1" applyAlignment="1">
      <alignment horizontal="center" vertical="center"/>
    </xf>
    <xf numFmtId="0" fontId="49" fillId="2" borderId="7" xfId="97" applyFont="1" applyFill="1" applyBorder="1" applyAlignment="1">
      <alignment horizontal="center" vertical="center"/>
    </xf>
    <xf numFmtId="0" fontId="49" fillId="2" borderId="2" xfId="97" applyFont="1" applyFill="1" applyBorder="1" applyAlignment="1">
      <alignment horizontal="right" vertical="center"/>
    </xf>
    <xf numFmtId="0" fontId="6" fillId="2" borderId="0" xfId="97" applyFont="1" applyFill="1" applyAlignment="1">
      <alignment horizontal="center" vertical="center"/>
    </xf>
    <xf numFmtId="0" fontId="6" fillId="2" borderId="35" xfId="97" applyFont="1" applyFill="1" applyBorder="1" applyAlignment="1">
      <alignment vertical="center"/>
    </xf>
    <xf numFmtId="0" fontId="6" fillId="2" borderId="5" xfId="97" applyFont="1" applyFill="1" applyBorder="1" applyAlignment="1">
      <alignment horizontal="right" vertical="center"/>
    </xf>
    <xf numFmtId="0" fontId="6" fillId="2" borderId="1" xfId="97" applyFont="1" applyFill="1" applyBorder="1" applyAlignment="1">
      <alignment horizontal="left" vertical="center"/>
    </xf>
    <xf numFmtId="0" fontId="6" fillId="2" borderId="2" xfId="97" applyFont="1" applyFill="1" applyBorder="1" applyAlignment="1">
      <alignment vertical="center"/>
    </xf>
    <xf numFmtId="0" fontId="6" fillId="2" borderId="35" xfId="97" applyFont="1" applyFill="1" applyBorder="1" applyAlignment="1">
      <alignment horizontal="right" vertical="center"/>
    </xf>
    <xf numFmtId="0" fontId="6" fillId="2" borderId="5" xfId="97" applyFont="1" applyFill="1" applyBorder="1" applyAlignment="1">
      <alignment horizontal="right" vertical="center" wrapText="1"/>
    </xf>
    <xf numFmtId="0" fontId="6" fillId="2" borderId="1" xfId="97" applyFont="1" applyFill="1" applyBorder="1" applyAlignment="1">
      <alignment horizontal="right" vertical="center" wrapText="1"/>
    </xf>
    <xf numFmtId="0" fontId="6" fillId="2" borderId="2" xfId="97" applyFont="1" applyFill="1" applyBorder="1" applyAlignment="1">
      <alignment horizontal="right" vertical="center" wrapText="1"/>
    </xf>
    <xf numFmtId="0" fontId="6" fillId="2" borderId="35" xfId="97" applyFont="1" applyFill="1" applyBorder="1" applyAlignment="1">
      <alignment horizontal="right" vertical="center" wrapText="1"/>
    </xf>
    <xf numFmtId="0" fontId="6" fillId="2" borderId="27" xfId="97" applyFont="1" applyFill="1" applyBorder="1" applyAlignment="1">
      <alignment horizontal="right" vertical="center" wrapText="1"/>
    </xf>
    <xf numFmtId="0" fontId="6" fillId="2" borderId="0" xfId="97" applyFont="1" applyFill="1" applyBorder="1" applyAlignment="1">
      <alignment horizontal="right" vertical="center" wrapText="1"/>
    </xf>
    <xf numFmtId="0" fontId="6" fillId="2" borderId="6" xfId="97" applyFont="1" applyFill="1" applyBorder="1" applyAlignment="1">
      <alignment horizontal="right" vertical="center" wrapText="1"/>
    </xf>
    <xf numFmtId="0" fontId="6" fillId="2" borderId="7" xfId="97" applyFont="1" applyFill="1" applyBorder="1" applyAlignment="1">
      <alignment horizontal="right" vertical="center" wrapText="1"/>
    </xf>
    <xf numFmtId="3" fontId="6" fillId="2" borderId="5" xfId="97" applyNumberFormat="1" applyFont="1" applyFill="1" applyBorder="1" applyAlignment="1">
      <alignment horizontal="right" vertical="center"/>
    </xf>
    <xf numFmtId="0" fontId="6" fillId="2" borderId="1" xfId="97" applyNumberFormat="1" applyFont="1" applyFill="1" applyBorder="1" applyAlignment="1">
      <alignment horizontal="right" vertical="center"/>
    </xf>
    <xf numFmtId="3" fontId="6" fillId="2" borderId="35" xfId="97" applyNumberFormat="1" applyFont="1" applyFill="1" applyBorder="1" applyAlignment="1">
      <alignment horizontal="right" vertical="center"/>
    </xf>
    <xf numFmtId="3" fontId="6" fillId="2" borderId="6" xfId="97" applyNumberFormat="1" applyFont="1" applyFill="1" applyBorder="1" applyAlignment="1">
      <alignment horizontal="right" vertical="center"/>
    </xf>
    <xf numFmtId="0" fontId="6" fillId="2" borderId="2" xfId="97" applyFont="1" applyFill="1" applyBorder="1" applyAlignment="1">
      <alignment horizontal="left" vertical="center"/>
    </xf>
    <xf numFmtId="3" fontId="6" fillId="2" borderId="5" xfId="97" applyNumberFormat="1" applyFont="1" applyFill="1" applyBorder="1" applyAlignment="1">
      <alignment horizontal="right" vertical="center" wrapText="1"/>
    </xf>
    <xf numFmtId="3" fontId="6" fillId="2" borderId="2" xfId="97" applyNumberFormat="1" applyFont="1" applyFill="1" applyBorder="1" applyAlignment="1">
      <alignment horizontal="right" vertical="center" wrapText="1"/>
    </xf>
    <xf numFmtId="3" fontId="6" fillId="2" borderId="35" xfId="97" applyNumberFormat="1" applyFont="1" applyFill="1" applyBorder="1" applyAlignment="1">
      <alignment horizontal="right" vertical="center" wrapText="1"/>
    </xf>
    <xf numFmtId="3" fontId="6" fillId="2" borderId="27" xfId="97" applyNumberFormat="1" applyFont="1" applyFill="1" applyBorder="1" applyAlignment="1">
      <alignment horizontal="right" vertical="center" wrapText="1"/>
    </xf>
    <xf numFmtId="3" fontId="6" fillId="2" borderId="0" xfId="97" applyNumberFormat="1" applyFont="1" applyFill="1" applyBorder="1" applyAlignment="1">
      <alignment horizontal="right" vertical="center" wrapText="1"/>
    </xf>
    <xf numFmtId="3" fontId="6" fillId="2" borderId="6" xfId="97" applyNumberFormat="1" applyFont="1" applyFill="1" applyBorder="1" applyAlignment="1">
      <alignment horizontal="right" vertical="center" wrapText="1"/>
    </xf>
    <xf numFmtId="3" fontId="6" fillId="2" borderId="1" xfId="97" applyNumberFormat="1" applyFont="1" applyFill="1" applyBorder="1" applyAlignment="1">
      <alignment horizontal="right" vertical="center" wrapText="1"/>
    </xf>
    <xf numFmtId="3" fontId="6" fillId="2" borderId="7" xfId="97" applyNumberFormat="1" applyFont="1" applyFill="1" applyBorder="1" applyAlignment="1">
      <alignment horizontal="right" vertical="center" wrapText="1"/>
    </xf>
    <xf numFmtId="0" fontId="6" fillId="2" borderId="1" xfId="97" applyFont="1" applyFill="1" applyBorder="1" applyAlignment="1">
      <alignment vertical="center"/>
    </xf>
    <xf numFmtId="0" fontId="6" fillId="2" borderId="27" xfId="97" applyFont="1" applyFill="1" applyBorder="1" applyAlignment="1">
      <alignment horizontal="left" vertical="center"/>
    </xf>
    <xf numFmtId="0" fontId="6" fillId="2" borderId="0" xfId="97" applyFont="1" applyFill="1" applyBorder="1" applyAlignment="1">
      <alignment horizontal="left" vertical="center"/>
    </xf>
    <xf numFmtId="0" fontId="6" fillId="2" borderId="6" xfId="97" applyFont="1" applyFill="1" applyBorder="1" applyAlignment="1">
      <alignment horizontal="left" vertical="center"/>
    </xf>
    <xf numFmtId="0" fontId="6" fillId="2" borderId="7" xfId="97" applyFont="1" applyFill="1" applyBorder="1" applyAlignment="1">
      <alignment horizontal="left" vertical="center"/>
    </xf>
    <xf numFmtId="0" fontId="6" fillId="2" borderId="0" xfId="97" applyFont="1" applyFill="1" applyAlignment="1">
      <alignment horizontal="left" vertical="center"/>
    </xf>
    <xf numFmtId="3" fontId="6" fillId="2" borderId="1" xfId="97" applyNumberFormat="1" applyFont="1" applyFill="1" applyBorder="1" applyAlignment="1">
      <alignment horizontal="center" vertical="center"/>
    </xf>
    <xf numFmtId="0" fontId="6" fillId="2" borderId="27" xfId="97" applyFont="1" applyFill="1" applyBorder="1" applyAlignment="1">
      <alignment horizontal="center" vertical="center"/>
    </xf>
    <xf numFmtId="0" fontId="6" fillId="2" borderId="0" xfId="97" applyFont="1" applyFill="1" applyBorder="1" applyAlignment="1">
      <alignment horizontal="center" vertical="center"/>
    </xf>
    <xf numFmtId="0" fontId="6" fillId="2" borderId="7" xfId="97" applyFont="1" applyFill="1" applyBorder="1" applyAlignment="1">
      <alignment horizontal="center" vertical="center"/>
    </xf>
    <xf numFmtId="0" fontId="6" fillId="2" borderId="5" xfId="97" applyFont="1" applyFill="1" applyBorder="1" applyAlignment="1">
      <alignment vertical="center"/>
    </xf>
    <xf numFmtId="0" fontId="6" fillId="2" borderId="27" xfId="97" applyFont="1" applyFill="1" applyBorder="1" applyAlignment="1">
      <alignment vertical="center"/>
    </xf>
    <xf numFmtId="0" fontId="6" fillId="2" borderId="0" xfId="97" applyFont="1" applyFill="1" applyBorder="1" applyAlignment="1">
      <alignment vertical="center"/>
    </xf>
    <xf numFmtId="0" fontId="6" fillId="2" borderId="6" xfId="97" applyFont="1" applyFill="1" applyBorder="1" applyAlignment="1">
      <alignment vertical="center"/>
    </xf>
    <xf numFmtId="0" fontId="6" fillId="2" borderId="7" xfId="97" applyFont="1" applyFill="1" applyBorder="1" applyAlignment="1">
      <alignment vertical="center"/>
    </xf>
    <xf numFmtId="2" fontId="6" fillId="2" borderId="2" xfId="97" applyNumberFormat="1" applyFont="1" applyFill="1" applyBorder="1" applyAlignment="1">
      <alignment horizontal="right" vertical="center"/>
    </xf>
    <xf numFmtId="0" fontId="6" fillId="9" borderId="35" xfId="97" applyFont="1" applyFill="1" applyBorder="1" applyAlignment="1">
      <alignment vertical="center"/>
    </xf>
    <xf numFmtId="0" fontId="6" fillId="9" borderId="5" xfId="97" applyFont="1" applyFill="1" applyBorder="1" applyAlignment="1">
      <alignment horizontal="right" vertical="center"/>
    </xf>
    <xf numFmtId="0" fontId="6" fillId="9" borderId="1" xfId="97" applyFont="1" applyFill="1" applyBorder="1" applyAlignment="1">
      <alignment horizontal="right" vertical="center"/>
    </xf>
    <xf numFmtId="0" fontId="6" fillId="9" borderId="27" xfId="97" applyFont="1" applyFill="1" applyBorder="1" applyAlignment="1">
      <alignment horizontal="right" vertical="center"/>
    </xf>
    <xf numFmtId="0" fontId="6" fillId="9" borderId="7" xfId="97" applyFont="1" applyFill="1" applyBorder="1" applyAlignment="1">
      <alignment horizontal="right" vertical="center"/>
    </xf>
    <xf numFmtId="0" fontId="6" fillId="9" borderId="0" xfId="97" applyFont="1" applyFill="1" applyAlignment="1">
      <alignment vertical="center"/>
    </xf>
    <xf numFmtId="0" fontId="49" fillId="12" borderId="1" xfId="97" applyFont="1" applyFill="1" applyBorder="1" applyAlignment="1">
      <alignment horizontal="center" vertical="center"/>
    </xf>
    <xf numFmtId="0" fontId="49" fillId="12" borderId="2" xfId="97" applyFont="1" applyFill="1" applyBorder="1" applyAlignment="1">
      <alignment vertical="center"/>
    </xf>
    <xf numFmtId="0" fontId="6" fillId="12" borderId="35" xfId="97" applyFont="1" applyFill="1" applyBorder="1" applyAlignment="1">
      <alignment vertical="center"/>
    </xf>
    <xf numFmtId="0" fontId="6" fillId="12" borderId="5" xfId="97" applyFont="1" applyFill="1" applyBorder="1" applyAlignment="1">
      <alignment horizontal="right" vertical="center"/>
    </xf>
    <xf numFmtId="0" fontId="6" fillId="12" borderId="1" xfId="97" applyFont="1" applyFill="1" applyBorder="1" applyAlignment="1">
      <alignment horizontal="right" vertical="center"/>
    </xf>
    <xf numFmtId="0" fontId="6" fillId="12" borderId="2" xfId="97" applyFont="1" applyFill="1" applyBorder="1" applyAlignment="1">
      <alignment horizontal="right" vertical="center"/>
    </xf>
    <xf numFmtId="0" fontId="6" fillId="12" borderId="27" xfId="97" applyFont="1" applyFill="1" applyBorder="1" applyAlignment="1">
      <alignment horizontal="right" vertical="center"/>
    </xf>
    <xf numFmtId="0" fontId="6" fillId="12" borderId="6" xfId="97" applyFont="1" applyFill="1" applyBorder="1" applyAlignment="1">
      <alignment horizontal="right" vertical="center"/>
    </xf>
    <xf numFmtId="0" fontId="6" fillId="12" borderId="7" xfId="97" applyFont="1" applyFill="1" applyBorder="1" applyAlignment="1">
      <alignment horizontal="right" vertical="center"/>
    </xf>
    <xf numFmtId="0" fontId="6" fillId="12" borderId="0" xfId="97" applyFont="1" applyFill="1" applyAlignment="1">
      <alignment vertical="center"/>
    </xf>
    <xf numFmtId="3" fontId="6" fillId="9" borderId="1" xfId="97" applyNumberFormat="1" applyFont="1" applyFill="1" applyBorder="1" applyAlignment="1">
      <alignment horizontal="right" vertical="center"/>
    </xf>
    <xf numFmtId="3" fontId="6" fillId="9" borderId="2" xfId="97" applyNumberFormat="1" applyFont="1" applyFill="1" applyBorder="1" applyAlignment="1">
      <alignment horizontal="right" vertical="center"/>
    </xf>
    <xf numFmtId="3" fontId="51" fillId="9" borderId="35" xfId="97" applyNumberFormat="1" applyFont="1" applyFill="1" applyBorder="1" applyAlignment="1">
      <alignment horizontal="right" vertical="center"/>
    </xf>
    <xf numFmtId="3" fontId="57" fillId="9" borderId="1" xfId="97" applyNumberFormat="1" applyFont="1" applyFill="1" applyBorder="1" applyAlignment="1">
      <alignment horizontal="right" vertical="center"/>
    </xf>
    <xf numFmtId="3" fontId="51" fillId="9" borderId="6" xfId="97" applyNumberFormat="1" applyFont="1" applyFill="1" applyBorder="1" applyAlignment="1">
      <alignment horizontal="right"/>
    </xf>
    <xf numFmtId="16" fontId="6" fillId="9" borderId="1" xfId="97" applyNumberFormat="1" applyFont="1" applyFill="1" applyBorder="1" applyAlignment="1">
      <alignment horizontal="left"/>
    </xf>
    <xf numFmtId="4" fontId="6" fillId="9" borderId="1" xfId="97" applyNumberFormat="1" applyFont="1" applyFill="1" applyBorder="1" applyAlignment="1">
      <alignment horizontal="left" wrapText="1"/>
    </xf>
    <xf numFmtId="3" fontId="6" fillId="9" borderId="1" xfId="97" applyNumberFormat="1" applyFont="1" applyFill="1" applyBorder="1" applyAlignment="1">
      <alignment horizontal="left"/>
    </xf>
    <xf numFmtId="3" fontId="6" fillId="9" borderId="2" xfId="97" applyNumberFormat="1" applyFont="1" applyFill="1" applyBorder="1" applyAlignment="1">
      <alignment horizontal="left"/>
    </xf>
    <xf numFmtId="0" fontId="6" fillId="9" borderId="27" xfId="97" applyFont="1" applyFill="1" applyBorder="1" applyAlignment="1">
      <alignment horizontal="left"/>
    </xf>
    <xf numFmtId="3" fontId="51" fillId="9" borderId="1" xfId="97" applyNumberFormat="1" applyFont="1" applyFill="1" applyBorder="1" applyAlignment="1">
      <alignment horizontal="left"/>
    </xf>
    <xf numFmtId="0" fontId="6" fillId="9" borderId="1" xfId="97" applyFont="1" applyFill="1" applyBorder="1" applyAlignment="1">
      <alignment horizontal="left"/>
    </xf>
    <xf numFmtId="0" fontId="6" fillId="9" borderId="7" xfId="97" applyFont="1" applyFill="1" applyBorder="1" applyAlignment="1">
      <alignment horizontal="left"/>
    </xf>
    <xf numFmtId="0" fontId="6" fillId="9" borderId="0" xfId="97" applyFont="1" applyFill="1" applyAlignment="1">
      <alignment horizontal="left"/>
    </xf>
    <xf numFmtId="0" fontId="47" fillId="8" borderId="10" xfId="97" applyFont="1" applyFill="1" applyBorder="1" applyAlignment="1">
      <alignment horizontal="center" vertical="center" wrapText="1"/>
    </xf>
    <xf numFmtId="0" fontId="47" fillId="8" borderId="4" xfId="97" applyFont="1" applyFill="1" applyBorder="1" applyAlignment="1">
      <alignment horizontal="center" vertical="center" wrapText="1"/>
    </xf>
    <xf numFmtId="0" fontId="57" fillId="0" borderId="0" xfId="97" applyFont="1" applyAlignment="1">
      <alignment vertical="center"/>
    </xf>
    <xf numFmtId="0" fontId="66" fillId="0" borderId="0" xfId="97" applyFont="1" applyAlignment="1">
      <alignment horizontal="center" vertical="center" wrapText="1"/>
    </xf>
    <xf numFmtId="177" fontId="67" fillId="0" borderId="0" xfId="97" applyNumberFormat="1" applyFont="1" applyAlignment="1">
      <alignment horizontal="right" vertical="center"/>
    </xf>
    <xf numFmtId="177" fontId="67" fillId="2" borderId="0" xfId="97" applyNumberFormat="1" applyFont="1" applyFill="1" applyAlignment="1">
      <alignment horizontal="right" vertical="center"/>
    </xf>
    <xf numFmtId="0" fontId="67" fillId="0" borderId="0" xfId="97" applyFont="1" applyAlignment="1">
      <alignment horizontal="right" vertical="center" wrapText="1"/>
    </xf>
    <xf numFmtId="0" fontId="51" fillId="0" borderId="0" xfId="97" applyFont="1" applyAlignment="1">
      <alignment vertical="center"/>
    </xf>
    <xf numFmtId="0" fontId="68" fillId="0" borderId="0" xfId="97" applyFont="1" applyAlignment="1">
      <alignment horizontal="center" vertical="center" wrapText="1"/>
    </xf>
    <xf numFmtId="177" fontId="69" fillId="0" borderId="0" xfId="97" applyNumberFormat="1" applyFont="1" applyAlignment="1">
      <alignment horizontal="right" vertical="center"/>
    </xf>
    <xf numFmtId="177" fontId="69" fillId="2" borderId="0" xfId="97" applyNumberFormat="1" applyFont="1" applyFill="1" applyAlignment="1">
      <alignment horizontal="right" vertical="center"/>
    </xf>
    <xf numFmtId="0" fontId="69" fillId="0" borderId="0" xfId="97" applyFont="1" applyAlignment="1">
      <alignment horizontal="right" vertical="center" wrapText="1"/>
    </xf>
    <xf numFmtId="0" fontId="9" fillId="2" borderId="25" xfId="97" applyFill="1" applyBorder="1" applyAlignment="1">
      <alignment vertical="center"/>
    </xf>
    <xf numFmtId="0" fontId="9" fillId="2" borderId="49" xfId="97" applyFill="1" applyBorder="1" applyAlignment="1">
      <alignment vertical="center"/>
    </xf>
    <xf numFmtId="0" fontId="47" fillId="8" borderId="14" xfId="97" applyFont="1" applyFill="1" applyBorder="1" applyAlignment="1">
      <alignment horizontal="center" vertical="center" wrapText="1"/>
    </xf>
    <xf numFmtId="0" fontId="47" fillId="10" borderId="50" xfId="97" applyFont="1" applyFill="1" applyBorder="1" applyAlignment="1">
      <alignment horizontal="center" vertical="center" wrapText="1"/>
    </xf>
    <xf numFmtId="0" fontId="47" fillId="10" borderId="19" xfId="97" applyFont="1" applyFill="1" applyBorder="1" applyAlignment="1">
      <alignment horizontal="center" vertical="center" wrapText="1"/>
    </xf>
    <xf numFmtId="0" fontId="47" fillId="8" borderId="4" xfId="97" applyFont="1" applyFill="1" applyBorder="1" applyAlignment="1">
      <alignment horizontal="right" vertical="center" wrapText="1"/>
    </xf>
    <xf numFmtId="0" fontId="47" fillId="8" borderId="14" xfId="97" applyFont="1" applyFill="1" applyBorder="1" applyAlignment="1">
      <alignment horizontal="right" vertical="center" wrapText="1"/>
    </xf>
    <xf numFmtId="0" fontId="53" fillId="0" borderId="51" xfId="97" applyFont="1" applyBorder="1" applyAlignment="1">
      <alignment horizontal="center" vertical="center" wrapText="1"/>
    </xf>
    <xf numFmtId="0" fontId="53" fillId="0" borderId="52" xfId="97" applyFont="1" applyBorder="1" applyAlignment="1">
      <alignment horizontal="center" vertical="center" wrapText="1"/>
    </xf>
    <xf numFmtId="0" fontId="9" fillId="0" borderId="34" xfId="97" applyBorder="1" applyAlignment="1">
      <alignment vertical="center"/>
    </xf>
    <xf numFmtId="0" fontId="53" fillId="0" borderId="53" xfId="97" applyFont="1" applyBorder="1" applyAlignment="1">
      <alignment horizontal="center" vertical="center" wrapText="1"/>
    </xf>
    <xf numFmtId="4" fontId="46" fillId="2" borderId="21" xfId="97" applyNumberFormat="1" applyFont="1" applyFill="1" applyBorder="1" applyAlignment="1">
      <alignment vertical="center" wrapText="1"/>
    </xf>
    <xf numFmtId="0" fontId="9" fillId="2" borderId="0" xfId="97" applyFill="1" applyBorder="1" applyAlignment="1">
      <alignment horizontal="right" vertical="center"/>
    </xf>
    <xf numFmtId="0" fontId="64" fillId="11" borderId="10" xfId="97" applyFont="1" applyFill="1" applyBorder="1" applyAlignment="1">
      <alignment horizontal="right" vertical="center" wrapText="1"/>
    </xf>
    <xf numFmtId="0" fontId="49" fillId="2" borderId="10" xfId="97" applyFont="1" applyFill="1" applyBorder="1" applyAlignment="1">
      <alignment horizontal="right" vertical="center" wrapText="1"/>
    </xf>
    <xf numFmtId="0" fontId="49" fillId="2" borderId="6" xfId="97" applyFont="1" applyFill="1" applyBorder="1" applyAlignment="1">
      <alignment horizontal="right" vertical="center"/>
    </xf>
    <xf numFmtId="0" fontId="9" fillId="0" borderId="0" xfId="97" applyAlignment="1">
      <alignment horizontal="right" vertical="center"/>
    </xf>
    <xf numFmtId="3" fontId="51" fillId="2" borderId="0" xfId="97" applyNumberFormat="1" applyFont="1" applyFill="1" applyBorder="1" applyAlignment="1">
      <alignment horizontal="left"/>
    </xf>
    <xf numFmtId="4" fontId="47" fillId="10" borderId="40" xfId="97" applyNumberFormat="1" applyFont="1" applyFill="1" applyBorder="1" applyAlignment="1">
      <alignment horizontal="center" vertical="center" wrapText="1"/>
    </xf>
    <xf numFmtId="0" fontId="49" fillId="12" borderId="6" xfId="97" applyFont="1" applyFill="1" applyBorder="1" applyAlignment="1">
      <alignment horizontal="center" vertical="center"/>
    </xf>
    <xf numFmtId="0" fontId="6" fillId="2" borderId="26" xfId="97" applyFont="1" applyFill="1" applyBorder="1" applyAlignment="1">
      <alignment vertical="center"/>
    </xf>
    <xf numFmtId="0" fontId="6" fillId="2" borderId="11" xfId="97" applyFont="1" applyFill="1" applyBorder="1" applyAlignment="1">
      <alignment vertical="center"/>
    </xf>
    <xf numFmtId="0" fontId="6" fillId="2" borderId="54" xfId="97" applyFont="1" applyFill="1" applyBorder="1" applyAlignment="1">
      <alignment vertical="center"/>
    </xf>
    <xf numFmtId="0" fontId="6" fillId="2" borderId="55" xfId="97" applyFont="1" applyFill="1" applyBorder="1" applyAlignment="1">
      <alignment vertical="center"/>
    </xf>
    <xf numFmtId="0" fontId="6" fillId="2" borderId="56" xfId="97" applyFont="1" applyFill="1" applyBorder="1" applyAlignment="1">
      <alignment vertical="center"/>
    </xf>
    <xf numFmtId="0" fontId="6" fillId="2" borderId="11" xfId="97" applyFont="1" applyFill="1" applyBorder="1" applyAlignment="1">
      <alignment horizontal="right" vertical="center"/>
    </xf>
    <xf numFmtId="0" fontId="6" fillId="2" borderId="54" xfId="97" applyFont="1" applyFill="1" applyBorder="1" applyAlignment="1">
      <alignment horizontal="right" vertical="center"/>
    </xf>
    <xf numFmtId="0" fontId="6" fillId="2" borderId="28" xfId="97" applyFont="1" applyFill="1" applyBorder="1" applyAlignment="1">
      <alignment vertical="center"/>
    </xf>
    <xf numFmtId="0" fontId="9" fillId="2" borderId="57" xfId="97" applyFill="1" applyBorder="1" applyAlignment="1">
      <alignment vertical="center"/>
    </xf>
    <xf numFmtId="0" fontId="9" fillId="2" borderId="58" xfId="97" applyFill="1" applyBorder="1" applyAlignment="1">
      <alignment vertical="center"/>
    </xf>
    <xf numFmtId="0" fontId="6" fillId="2" borderId="26" xfId="97" applyFont="1" applyFill="1" applyBorder="1" applyAlignment="1">
      <alignment horizontal="right" vertical="center"/>
    </xf>
    <xf numFmtId="0" fontId="6" fillId="2" borderId="12" xfId="97" applyFont="1" applyFill="1" applyBorder="1" applyAlignment="1">
      <alignment vertical="center"/>
    </xf>
    <xf numFmtId="0" fontId="6" fillId="2" borderId="0" xfId="97" applyFont="1" applyFill="1" applyAlignment="1">
      <alignment horizontal="left"/>
    </xf>
    <xf numFmtId="0" fontId="47" fillId="2" borderId="10" xfId="97" applyFont="1" applyFill="1" applyBorder="1" applyAlignment="1">
      <alignment horizontal="center" vertical="center" wrapText="1"/>
    </xf>
    <xf numFmtId="0" fontId="47" fillId="2" borderId="4" xfId="97" applyFont="1" applyFill="1" applyBorder="1" applyAlignment="1">
      <alignment horizontal="center" vertical="center" wrapText="1"/>
    </xf>
    <xf numFmtId="0" fontId="47" fillId="2" borderId="14" xfId="97" applyFont="1" applyFill="1" applyBorder="1" applyAlignment="1">
      <alignment horizontal="center" vertical="center" wrapText="1"/>
    </xf>
    <xf numFmtId="0" fontId="47" fillId="2" borderId="50" xfId="97" applyFont="1" applyFill="1" applyBorder="1" applyAlignment="1">
      <alignment horizontal="center" vertical="center" wrapText="1"/>
    </xf>
    <xf numFmtId="0" fontId="47" fillId="2" borderId="19" xfId="97" applyFont="1" applyFill="1" applyBorder="1" applyAlignment="1">
      <alignment horizontal="center" vertical="center" wrapText="1"/>
    </xf>
    <xf numFmtId="0" fontId="47" fillId="2" borderId="59" xfId="97" applyFont="1" applyFill="1" applyBorder="1" applyAlignment="1">
      <alignment horizontal="right" vertical="center" wrapText="1"/>
    </xf>
    <xf numFmtId="4" fontId="47" fillId="2" borderId="40" xfId="97" applyNumberFormat="1" applyFont="1" applyFill="1" applyBorder="1" applyAlignment="1">
      <alignment horizontal="center" vertical="center" wrapText="1"/>
    </xf>
    <xf numFmtId="0" fontId="64" fillId="2" borderId="10" xfId="97" applyFont="1" applyFill="1" applyBorder="1" applyAlignment="1">
      <alignment horizontal="right" vertical="center" wrapText="1"/>
    </xf>
    <xf numFmtId="0" fontId="64" fillId="2" borderId="4" xfId="97" applyFont="1" applyFill="1" applyBorder="1" applyAlignment="1">
      <alignment horizontal="center" vertical="center" wrapText="1"/>
    </xf>
    <xf numFmtId="0" fontId="64" fillId="2" borderId="22" xfId="97" applyFont="1" applyFill="1" applyBorder="1" applyAlignment="1">
      <alignment horizontal="center" vertical="center" wrapText="1"/>
    </xf>
    <xf numFmtId="0" fontId="64" fillId="11" borderId="59" xfId="97" applyFont="1" applyFill="1" applyBorder="1" applyAlignment="1">
      <alignment horizontal="right" vertical="center" wrapText="1"/>
    </xf>
    <xf numFmtId="0" fontId="64" fillId="2" borderId="19" xfId="97" applyFont="1" applyFill="1" applyBorder="1" applyAlignment="1">
      <alignment horizontal="right" vertical="center" wrapText="1"/>
    </xf>
    <xf numFmtId="0" fontId="49" fillId="2" borderId="19" xfId="97" applyFont="1" applyFill="1" applyBorder="1" applyAlignment="1">
      <alignment horizontal="right" vertical="center" wrapText="1"/>
    </xf>
    <xf numFmtId="3" fontId="51" fillId="9" borderId="5" xfId="97" applyNumberFormat="1" applyFont="1" applyFill="1" applyBorder="1" applyAlignment="1">
      <alignment horizontal="right" vertical="center"/>
    </xf>
    <xf numFmtId="3" fontId="51" fillId="9" borderId="5" xfId="97" applyNumberFormat="1" applyFont="1" applyFill="1" applyBorder="1" applyAlignment="1">
      <alignment horizontal="right"/>
    </xf>
    <xf numFmtId="0" fontId="49" fillId="2" borderId="5" xfId="97" applyFont="1" applyFill="1" applyBorder="1" applyAlignment="1">
      <alignment horizontal="right" vertical="center"/>
    </xf>
    <xf numFmtId="0" fontId="6" fillId="2" borderId="56" xfId="97" applyFont="1" applyFill="1" applyBorder="1" applyAlignment="1">
      <alignment horizontal="right" vertical="center"/>
    </xf>
    <xf numFmtId="0" fontId="64" fillId="2" borderId="4" xfId="97" applyFont="1" applyFill="1" applyBorder="1" applyAlignment="1">
      <alignment horizontal="left" vertical="center" wrapText="1"/>
    </xf>
    <xf numFmtId="0" fontId="9" fillId="2" borderId="0" xfId="97" applyFill="1" applyBorder="1" applyAlignment="1">
      <alignment horizontal="left"/>
    </xf>
    <xf numFmtId="4" fontId="9" fillId="2" borderId="0" xfId="97" applyNumberFormat="1" applyFill="1" applyBorder="1" applyAlignment="1">
      <alignment horizontal="left" wrapText="1"/>
    </xf>
    <xf numFmtId="4" fontId="17" fillId="2" borderId="0" xfId="97" applyNumberFormat="1" applyFont="1" applyFill="1" applyBorder="1" applyAlignment="1">
      <alignment horizontal="left" wrapText="1"/>
    </xf>
    <xf numFmtId="0" fontId="47" fillId="8" borderId="4" xfId="97" applyFont="1" applyFill="1" applyBorder="1" applyAlignment="1">
      <alignment horizontal="left" wrapText="1"/>
    </xf>
    <xf numFmtId="4" fontId="47" fillId="8" borderId="4" xfId="97" applyNumberFormat="1" applyFont="1" applyFill="1" applyBorder="1" applyAlignment="1">
      <alignment horizontal="left" wrapText="1"/>
    </xf>
    <xf numFmtId="0" fontId="47" fillId="2" borderId="14" xfId="97" applyFont="1" applyFill="1" applyBorder="1" applyAlignment="1">
      <alignment horizontal="left" wrapText="1"/>
    </xf>
    <xf numFmtId="4" fontId="47" fillId="2" borderId="59" xfId="97" applyNumberFormat="1" applyFont="1" applyFill="1" applyBorder="1" applyAlignment="1">
      <alignment horizontal="left" wrapText="1"/>
    </xf>
    <xf numFmtId="0" fontId="6" fillId="12" borderId="1" xfId="97" applyFont="1" applyFill="1" applyBorder="1" applyAlignment="1">
      <alignment horizontal="left"/>
    </xf>
    <xf numFmtId="4" fontId="6" fillId="12" borderId="1" xfId="97" applyNumberFormat="1" applyFont="1" applyFill="1" applyBorder="1" applyAlignment="1">
      <alignment horizontal="left" wrapText="1"/>
    </xf>
    <xf numFmtId="0" fontId="6" fillId="2" borderId="1" xfId="97" applyFont="1" applyFill="1" applyBorder="1" applyAlignment="1">
      <alignment horizontal="left"/>
    </xf>
    <xf numFmtId="4" fontId="6" fillId="2" borderId="1" xfId="97" applyNumberFormat="1" applyFont="1" applyFill="1" applyBorder="1" applyAlignment="1">
      <alignment horizontal="left" wrapText="1"/>
    </xf>
    <xf numFmtId="16" fontId="49" fillId="2" borderId="1" xfId="97" applyNumberFormat="1" applyFont="1" applyFill="1" applyBorder="1" applyAlignment="1">
      <alignment horizontal="left"/>
    </xf>
    <xf numFmtId="4" fontId="49" fillId="2" borderId="1" xfId="97" applyNumberFormat="1" applyFont="1" applyFill="1" applyBorder="1" applyAlignment="1">
      <alignment horizontal="left" wrapText="1"/>
    </xf>
    <xf numFmtId="16" fontId="6" fillId="2" borderId="1" xfId="97" applyNumberFormat="1" applyFont="1" applyFill="1" applyBorder="1" applyAlignment="1">
      <alignment horizontal="left"/>
    </xf>
    <xf numFmtId="4" fontId="4" fillId="2" borderId="1" xfId="97" applyNumberFormat="1" applyFont="1" applyFill="1" applyBorder="1" applyAlignment="1">
      <alignment horizontal="left" wrapText="1"/>
    </xf>
    <xf numFmtId="3" fontId="6" fillId="9" borderId="2" xfId="97" applyNumberFormat="1" applyFont="1" applyFill="1" applyBorder="1" applyAlignment="1">
      <alignment horizontal="left" wrapText="1"/>
    </xf>
    <xf numFmtId="0" fontId="49" fillId="2" borderId="1" xfId="97" applyFont="1" applyFill="1" applyBorder="1" applyAlignment="1">
      <alignment horizontal="left"/>
    </xf>
    <xf numFmtId="4" fontId="65" fillId="2" borderId="1" xfId="97" applyNumberFormat="1" applyFont="1" applyFill="1" applyBorder="1" applyAlignment="1">
      <alignment horizontal="left" wrapText="1"/>
    </xf>
    <xf numFmtId="4" fontId="58" fillId="2" borderId="1" xfId="97" applyNumberFormat="1" applyFont="1" applyFill="1" applyBorder="1" applyAlignment="1">
      <alignment horizontal="left" wrapText="1"/>
    </xf>
    <xf numFmtId="0" fontId="49" fillId="2" borderId="1" xfId="97" applyFont="1" applyFill="1" applyBorder="1" applyAlignment="1">
      <alignment horizontal="left" wrapText="1"/>
    </xf>
    <xf numFmtId="49" fontId="6" fillId="2" borderId="1" xfId="97" applyNumberFormat="1" applyFont="1" applyFill="1" applyBorder="1" applyAlignment="1">
      <alignment horizontal="left"/>
    </xf>
    <xf numFmtId="0" fontId="5" fillId="0" borderId="0" xfId="0" applyFont="1" applyAlignment="1">
      <alignment horizontal="left" wrapText="1"/>
    </xf>
    <xf numFmtId="49" fontId="49" fillId="2" borderId="1" xfId="97" applyNumberFormat="1" applyFont="1" applyFill="1" applyBorder="1" applyAlignment="1">
      <alignment horizontal="left"/>
    </xf>
    <xf numFmtId="49" fontId="6" fillId="2" borderId="11" xfId="97" applyNumberFormat="1" applyFont="1" applyFill="1" applyBorder="1" applyAlignment="1">
      <alignment horizontal="left"/>
    </xf>
    <xf numFmtId="4" fontId="6" fillId="2" borderId="11" xfId="97" applyNumberFormat="1" applyFont="1" applyFill="1" applyBorder="1" applyAlignment="1">
      <alignment horizontal="left" wrapText="1"/>
    </xf>
    <xf numFmtId="0" fontId="55" fillId="0" borderId="0" xfId="97" applyFont="1" applyAlignment="1">
      <alignment horizontal="left" wrapText="1"/>
    </xf>
    <xf numFmtId="0" fontId="66" fillId="0" borderId="0" xfId="97" applyFont="1" applyAlignment="1">
      <alignment horizontal="left" wrapText="1"/>
    </xf>
    <xf numFmtId="0" fontId="68" fillId="0" borderId="0" xfId="97" applyFont="1" applyAlignment="1">
      <alignment horizontal="left" wrapText="1"/>
    </xf>
    <xf numFmtId="0" fontId="9" fillId="0" borderId="0" xfId="97" applyAlignment="1">
      <alignment horizontal="left"/>
    </xf>
    <xf numFmtId="4" fontId="9" fillId="0" borderId="0" xfId="97" applyNumberFormat="1" applyAlignment="1">
      <alignment horizontal="left" wrapText="1"/>
    </xf>
    <xf numFmtId="0" fontId="59" fillId="0" borderId="0" xfId="97" applyFont="1" applyAlignment="1">
      <alignment horizontal="left"/>
    </xf>
    <xf numFmtId="4" fontId="59" fillId="0" borderId="0" xfId="97" applyNumberFormat="1" applyFont="1" applyAlignment="1">
      <alignment horizontal="left" wrapText="1"/>
    </xf>
    <xf numFmtId="0" fontId="60" fillId="0" borderId="0" xfId="97" applyFont="1" applyAlignment="1">
      <alignment horizontal="left"/>
    </xf>
    <xf numFmtId="4" fontId="60" fillId="0" borderId="0" xfId="97" applyNumberFormat="1" applyFont="1" applyAlignment="1">
      <alignment horizontal="left" wrapText="1"/>
    </xf>
    <xf numFmtId="0" fontId="3" fillId="2" borderId="2" xfId="97" applyFont="1" applyFill="1" applyBorder="1" applyAlignment="1">
      <alignment vertical="center"/>
    </xf>
    <xf numFmtId="0" fontId="3" fillId="2" borderId="6" xfId="97" applyFont="1" applyFill="1" applyBorder="1" applyAlignment="1">
      <alignment horizontal="center" vertical="center"/>
    </xf>
    <xf numFmtId="0" fontId="3" fillId="2" borderId="1" xfId="97" applyFont="1" applyFill="1" applyBorder="1" applyAlignment="1">
      <alignment horizontal="center" vertical="center"/>
    </xf>
    <xf numFmtId="4" fontId="46" fillId="15" borderId="21" xfId="97" applyNumberFormat="1" applyFont="1" applyFill="1" applyBorder="1" applyAlignment="1">
      <alignment vertical="center" wrapText="1"/>
    </xf>
    <xf numFmtId="0" fontId="53" fillId="0" borderId="24" xfId="97" applyFont="1" applyBorder="1" applyAlignment="1">
      <alignment horizontal="right" vertical="center" wrapText="1"/>
    </xf>
    <xf numFmtId="4" fontId="46" fillId="2" borderId="31" xfId="97" applyNumberFormat="1" applyFont="1" applyFill="1" applyBorder="1" applyAlignment="1">
      <alignment horizontal="right" vertical="center" wrapText="1"/>
    </xf>
    <xf numFmtId="4" fontId="46" fillId="2" borderId="24" xfId="97" applyNumberFormat="1" applyFont="1" applyFill="1" applyBorder="1" applyAlignment="1">
      <alignment horizontal="right" vertical="center" wrapText="1"/>
    </xf>
    <xf numFmtId="4" fontId="46" fillId="14" borderId="31" xfId="97" applyNumberFormat="1" applyFont="1" applyFill="1" applyBorder="1" applyAlignment="1">
      <alignment horizontal="right" vertical="center" wrapText="1"/>
    </xf>
    <xf numFmtId="4" fontId="46" fillId="2" borderId="25" xfId="97" applyNumberFormat="1" applyFont="1" applyFill="1" applyBorder="1" applyAlignment="1">
      <alignment horizontal="right" vertical="center" wrapText="1"/>
    </xf>
    <xf numFmtId="0" fontId="9" fillId="0" borderId="31" xfId="97" applyBorder="1" applyAlignment="1">
      <alignment horizontal="right" vertical="center"/>
    </xf>
    <xf numFmtId="4" fontId="47" fillId="2" borderId="60" xfId="97" applyNumberFormat="1" applyFont="1" applyFill="1" applyBorder="1" applyAlignment="1">
      <alignment horizontal="right" vertical="center" wrapText="1"/>
    </xf>
    <xf numFmtId="3" fontId="6" fillId="12" borderId="35" xfId="97" applyNumberFormat="1" applyFont="1" applyFill="1" applyBorder="1" applyAlignment="1">
      <alignment horizontal="right" vertical="center"/>
    </xf>
    <xf numFmtId="0" fontId="6" fillId="14" borderId="35" xfId="97" applyFont="1" applyFill="1" applyBorder="1" applyAlignment="1">
      <alignment horizontal="right"/>
    </xf>
    <xf numFmtId="3" fontId="51" fillId="9" borderId="35" xfId="97" applyNumberFormat="1" applyFont="1" applyFill="1" applyBorder="1" applyAlignment="1">
      <alignment horizontal="right"/>
    </xf>
    <xf numFmtId="3" fontId="6" fillId="9" borderId="35" xfId="97" applyNumberFormat="1" applyFont="1" applyFill="1" applyBorder="1" applyAlignment="1">
      <alignment horizontal="right" vertical="center"/>
    </xf>
    <xf numFmtId="0" fontId="6" fillId="9" borderId="35" xfId="97" applyFont="1" applyFill="1" applyBorder="1" applyAlignment="1">
      <alignment horizontal="right" vertical="center"/>
    </xf>
    <xf numFmtId="3" fontId="6" fillId="14" borderId="35" xfId="97" applyNumberFormat="1" applyFont="1" applyFill="1" applyBorder="1" applyAlignment="1">
      <alignment horizontal="right" vertical="center"/>
    </xf>
    <xf numFmtId="0" fontId="49" fillId="2" borderId="35" xfId="97" applyFont="1" applyFill="1" applyBorder="1" applyAlignment="1">
      <alignment horizontal="right" vertical="center"/>
    </xf>
    <xf numFmtId="0" fontId="6" fillId="2" borderId="55" xfId="97" applyFont="1" applyFill="1" applyBorder="1" applyAlignment="1">
      <alignment horizontal="right" vertical="center"/>
    </xf>
    <xf numFmtId="0" fontId="70" fillId="13" borderId="35" xfId="97" applyFont="1" applyFill="1" applyBorder="1" applyAlignment="1">
      <alignment vertical="center" wrapText="1"/>
    </xf>
    <xf numFmtId="0" fontId="6" fillId="12" borderId="5" xfId="97" applyFont="1" applyFill="1" applyBorder="1" applyAlignment="1">
      <alignment vertical="center"/>
    </xf>
    <xf numFmtId="0" fontId="6" fillId="14" borderId="35" xfId="97" applyFont="1" applyFill="1" applyBorder="1" applyAlignment="1"/>
    <xf numFmtId="0" fontId="6" fillId="9" borderId="5" xfId="97" applyFont="1" applyFill="1" applyBorder="1" applyAlignment="1">
      <alignment vertical="center"/>
    </xf>
    <xf numFmtId="0" fontId="6" fillId="2" borderId="5" xfId="97" applyFont="1" applyFill="1" applyBorder="1" applyAlignment="1">
      <alignment vertical="center" wrapText="1"/>
    </xf>
    <xf numFmtId="3" fontId="6" fillId="2" borderId="5" xfId="97" applyNumberFormat="1" applyFont="1" applyFill="1" applyBorder="1" applyAlignment="1">
      <alignment vertical="center"/>
    </xf>
    <xf numFmtId="3" fontId="51" fillId="2" borderId="5" xfId="97" applyNumberFormat="1" applyFont="1" applyFill="1" applyBorder="1" applyAlignment="1">
      <alignment vertical="center"/>
    </xf>
    <xf numFmtId="0" fontId="51" fillId="2" borderId="5" xfId="97" applyFont="1" applyFill="1" applyBorder="1" applyAlignment="1">
      <alignment vertical="center"/>
    </xf>
    <xf numFmtId="3" fontId="6" fillId="2" borderId="5" xfId="97" applyNumberFormat="1" applyFont="1" applyFill="1" applyBorder="1" applyAlignment="1">
      <alignment vertical="center" wrapText="1"/>
    </xf>
    <xf numFmtId="3" fontId="49" fillId="2" borderId="5" xfId="97" applyNumberFormat="1" applyFont="1" applyFill="1" applyBorder="1" applyAlignment="1">
      <alignment vertical="center"/>
    </xf>
    <xf numFmtId="4" fontId="2" fillId="2" borderId="1" xfId="97" applyNumberFormat="1" applyFont="1" applyFill="1" applyBorder="1" applyAlignment="1">
      <alignment horizontal="left" wrapText="1"/>
    </xf>
    <xf numFmtId="0" fontId="71" fillId="0" borderId="0" xfId="97" applyFont="1" applyAlignment="1">
      <alignment horizontal="left" vertical="center" wrapText="1"/>
    </xf>
    <xf numFmtId="4" fontId="48" fillId="2" borderId="43" xfId="97" applyNumberFormat="1" applyFont="1" applyFill="1" applyBorder="1" applyAlignment="1">
      <alignment horizontal="left" vertical="top" wrapText="1"/>
    </xf>
    <xf numFmtId="4" fontId="48" fillId="2" borderId="44" xfId="97" applyNumberFormat="1" applyFont="1" applyFill="1" applyBorder="1" applyAlignment="1">
      <alignment horizontal="left" vertical="top" wrapText="1"/>
    </xf>
    <xf numFmtId="4" fontId="48" fillId="2" borderId="46" xfId="97" applyNumberFormat="1" applyFont="1" applyFill="1" applyBorder="1" applyAlignment="1">
      <alignment horizontal="left" vertical="top" wrapText="1"/>
    </xf>
    <xf numFmtId="4" fontId="49" fillId="2" borderId="39" xfId="97" applyNumberFormat="1" applyFont="1" applyFill="1" applyBorder="1" applyAlignment="1">
      <alignment horizontal="center" vertical="center" wrapText="1"/>
    </xf>
    <xf numFmtId="4" fontId="49" fillId="2" borderId="45" xfId="97" applyNumberFormat="1" applyFont="1" applyFill="1" applyBorder="1" applyAlignment="1">
      <alignment horizontal="center" vertical="center" wrapText="1"/>
    </xf>
    <xf numFmtId="0" fontId="49" fillId="2" borderId="38" xfId="97" applyFont="1" applyFill="1" applyBorder="1" applyAlignment="1">
      <alignment horizontal="center" vertical="center" wrapText="1"/>
    </xf>
    <xf numFmtId="0" fontId="49" fillId="2" borderId="39" xfId="97" applyFont="1" applyFill="1" applyBorder="1" applyAlignment="1">
      <alignment horizontal="center" vertical="center" wrapText="1"/>
    </xf>
    <xf numFmtId="0" fontId="49" fillId="2" borderId="45" xfId="97" applyFont="1" applyFill="1" applyBorder="1" applyAlignment="1">
      <alignment horizontal="center" vertical="center" wrapText="1"/>
    </xf>
    <xf numFmtId="0" fontId="49" fillId="9" borderId="2" xfId="97" applyFont="1" applyFill="1" applyBorder="1" applyAlignment="1">
      <alignment vertical="center"/>
    </xf>
    <xf numFmtId="0" fontId="49" fillId="9" borderId="17" xfId="97" applyFont="1" applyFill="1" applyBorder="1" applyAlignment="1">
      <alignment vertical="center"/>
    </xf>
    <xf numFmtId="0" fontId="49" fillId="9" borderId="37" xfId="97" applyFont="1" applyFill="1" applyBorder="1" applyAlignment="1">
      <alignment vertical="center"/>
    </xf>
    <xf numFmtId="0" fontId="59" fillId="2" borderId="13" xfId="97" applyFont="1" applyFill="1" applyBorder="1" applyAlignment="1">
      <alignment horizontal="center" vertical="center" wrapText="1"/>
    </xf>
    <xf numFmtId="0" fontId="59" fillId="2" borderId="15" xfId="97" applyFont="1" applyFill="1" applyBorder="1" applyAlignment="1">
      <alignment horizontal="center" vertical="center" wrapText="1"/>
    </xf>
    <xf numFmtId="0" fontId="59" fillId="2" borderId="18" xfId="97" applyFont="1" applyFill="1" applyBorder="1" applyAlignment="1">
      <alignment horizontal="center" vertical="center" wrapText="1"/>
    </xf>
    <xf numFmtId="0" fontId="59" fillId="2" borderId="0" xfId="97" applyFont="1" applyFill="1" applyBorder="1" applyAlignment="1">
      <alignment horizontal="center" vertical="center" wrapText="1"/>
    </xf>
    <xf numFmtId="0" fontId="59" fillId="2" borderId="8" xfId="97" applyFont="1" applyFill="1" applyBorder="1" applyAlignment="1">
      <alignment horizontal="center" vertical="center" wrapText="1"/>
    </xf>
    <xf numFmtId="0" fontId="59" fillId="2" borderId="9" xfId="97" applyFont="1" applyFill="1" applyBorder="1" applyAlignment="1">
      <alignment horizontal="center" vertical="center" wrapText="1"/>
    </xf>
    <xf numFmtId="0" fontId="70" fillId="13" borderId="6" xfId="97" applyFont="1" applyFill="1" applyBorder="1" applyAlignment="1">
      <alignment horizontal="center" vertical="center" wrapText="1"/>
    </xf>
    <xf numFmtId="0" fontId="70" fillId="13" borderId="1" xfId="97" applyFont="1" applyFill="1" applyBorder="1" applyAlignment="1">
      <alignment horizontal="center" vertical="center" wrapText="1"/>
    </xf>
    <xf numFmtId="0" fontId="70" fillId="13" borderId="2" xfId="97" applyFont="1" applyFill="1" applyBorder="1" applyAlignment="1">
      <alignment horizontal="center" vertical="center" wrapText="1"/>
    </xf>
    <xf numFmtId="0" fontId="48" fillId="2" borderId="32" xfId="97" applyFont="1" applyFill="1" applyBorder="1" applyAlignment="1">
      <alignment horizontal="left" vertical="center" wrapText="1"/>
    </xf>
    <xf numFmtId="0" fontId="48" fillId="2" borderId="33" xfId="97" applyFont="1" applyFill="1" applyBorder="1" applyAlignment="1">
      <alignment horizontal="left" vertical="center" wrapText="1"/>
    </xf>
    <xf numFmtId="0" fontId="49" fillId="2" borderId="32" xfId="97" applyFont="1" applyFill="1" applyBorder="1" applyAlignment="1">
      <alignment horizontal="center" vertical="center" wrapText="1"/>
    </xf>
    <xf numFmtId="0" fontId="49" fillId="2" borderId="33" xfId="97" applyFont="1" applyFill="1" applyBorder="1" applyAlignment="1">
      <alignment horizontal="center" vertical="center" wrapText="1"/>
    </xf>
    <xf numFmtId="0" fontId="53" fillId="2" borderId="8" xfId="97" applyFont="1" applyFill="1" applyBorder="1" applyAlignment="1">
      <alignment horizontal="center" vertical="center" wrapText="1"/>
    </xf>
    <xf numFmtId="0" fontId="53" fillId="2" borderId="9" xfId="97" applyFont="1" applyFill="1" applyBorder="1" applyAlignment="1">
      <alignment horizontal="center" vertical="center" wrapText="1"/>
    </xf>
    <xf numFmtId="0" fontId="53" fillId="2" borderId="21" xfId="97" applyFont="1" applyFill="1" applyBorder="1" applyAlignment="1">
      <alignment horizontal="center" vertical="center" wrapText="1"/>
    </xf>
    <xf numFmtId="4" fontId="46" fillId="0" borderId="29" xfId="97" applyNumberFormat="1" applyFont="1" applyFill="1" applyBorder="1" applyAlignment="1">
      <alignment horizontal="center" vertical="center" wrapText="1"/>
    </xf>
    <xf numFmtId="4" fontId="46" fillId="0" borderId="30" xfId="97" applyNumberFormat="1" applyFont="1" applyFill="1" applyBorder="1" applyAlignment="1">
      <alignment horizontal="center" vertical="center" wrapText="1"/>
    </xf>
    <xf numFmtId="4" fontId="46" fillId="0" borderId="41" xfId="97" applyNumberFormat="1" applyFont="1" applyFill="1" applyBorder="1" applyAlignment="1">
      <alignment horizontal="center" vertical="center" wrapText="1"/>
    </xf>
    <xf numFmtId="4" fontId="17" fillId="2" borderId="13" xfId="97" applyNumberFormat="1" applyFont="1" applyFill="1" applyBorder="1" applyAlignment="1">
      <alignment horizontal="center" vertical="top" wrapText="1"/>
    </xf>
    <xf numFmtId="4" fontId="17" fillId="2" borderId="15" xfId="97" applyNumberFormat="1" applyFont="1" applyFill="1" applyBorder="1" applyAlignment="1">
      <alignment horizontal="center" vertical="top" wrapText="1"/>
    </xf>
    <xf numFmtId="4" fontId="17" fillId="2" borderId="18" xfId="97" applyNumberFormat="1" applyFont="1" applyFill="1" applyBorder="1" applyAlignment="1">
      <alignment horizontal="center" vertical="top" wrapText="1"/>
    </xf>
    <xf numFmtId="4" fontId="17" fillId="2" borderId="0" xfId="97" applyNumberFormat="1" applyFont="1" applyFill="1" applyBorder="1" applyAlignment="1">
      <alignment horizontal="center" vertical="top" wrapText="1"/>
    </xf>
    <xf numFmtId="4" fontId="17" fillId="2" borderId="8" xfId="97" applyNumberFormat="1" applyFont="1" applyFill="1" applyBorder="1" applyAlignment="1">
      <alignment horizontal="center" vertical="top" wrapText="1"/>
    </xf>
    <xf numFmtId="4" fontId="17" fillId="2" borderId="9" xfId="97" applyNumberFormat="1" applyFont="1" applyFill="1" applyBorder="1" applyAlignment="1">
      <alignment horizontal="center" vertical="top" wrapText="1"/>
    </xf>
    <xf numFmtId="4" fontId="63" fillId="2" borderId="38" xfId="97" applyNumberFormat="1" applyFont="1" applyFill="1" applyBorder="1" applyAlignment="1">
      <alignment horizontal="center" vertical="top" wrapText="1"/>
    </xf>
    <xf numFmtId="4" fontId="63" fillId="2" borderId="39" xfId="97" applyNumberFormat="1" applyFont="1" applyFill="1" applyBorder="1" applyAlignment="1">
      <alignment horizontal="center" vertical="top" wrapText="1"/>
    </xf>
    <xf numFmtId="4" fontId="63" fillId="2" borderId="45" xfId="97" applyNumberFormat="1" applyFont="1" applyFill="1" applyBorder="1" applyAlignment="1">
      <alignment horizontal="center" vertical="top" wrapText="1"/>
    </xf>
    <xf numFmtId="0" fontId="49" fillId="9" borderId="20" xfId="97" applyFont="1" applyFill="1" applyBorder="1" applyAlignment="1">
      <alignment horizontal="left" vertical="center"/>
    </xf>
    <xf numFmtId="0" fontId="49" fillId="9" borderId="17" xfId="97" applyFont="1" applyFill="1" applyBorder="1" applyAlignment="1">
      <alignment horizontal="left" vertical="center"/>
    </xf>
    <xf numFmtId="0" fontId="49" fillId="9" borderId="37" xfId="97" applyFont="1" applyFill="1" applyBorder="1" applyAlignment="1">
      <alignment horizontal="left" vertical="center"/>
    </xf>
    <xf numFmtId="0" fontId="49" fillId="2" borderId="20" xfId="97" applyFont="1" applyFill="1" applyBorder="1" applyAlignment="1">
      <alignment horizontal="left" vertical="center"/>
    </xf>
    <xf numFmtId="0" fontId="49" fillId="2" borderId="17" xfId="97" applyFont="1" applyFill="1" applyBorder="1" applyAlignment="1">
      <alignment horizontal="left" vertical="center"/>
    </xf>
    <xf numFmtId="0" fontId="49" fillId="2" borderId="37" xfId="97" applyFont="1" applyFill="1" applyBorder="1" applyAlignment="1">
      <alignment horizontal="left" vertical="center"/>
    </xf>
    <xf numFmtId="0" fontId="49" fillId="9" borderId="2" xfId="0" applyFont="1" applyFill="1" applyBorder="1" applyAlignment="1">
      <alignment vertical="top"/>
    </xf>
    <xf numFmtId="0" fontId="49" fillId="9" borderId="17" xfId="0" applyFont="1" applyFill="1" applyBorder="1" applyAlignment="1">
      <alignment vertical="top"/>
    </xf>
    <xf numFmtId="0" fontId="49" fillId="9" borderId="37" xfId="0" applyFont="1" applyFill="1" applyBorder="1" applyAlignment="1">
      <alignment vertical="top"/>
    </xf>
    <xf numFmtId="4" fontId="48" fillId="2" borderId="42" xfId="97" applyNumberFormat="1" applyFont="1" applyFill="1" applyBorder="1" applyAlignment="1">
      <alignment horizontal="left" vertical="top" wrapText="1"/>
    </xf>
    <xf numFmtId="4" fontId="48" fillId="2" borderId="36" xfId="97" applyNumberFormat="1" applyFont="1" applyFill="1" applyBorder="1" applyAlignment="1">
      <alignment horizontal="left" vertical="top" wrapText="1"/>
    </xf>
    <xf numFmtId="4" fontId="48" fillId="2" borderId="3" xfId="97" applyNumberFormat="1" applyFont="1" applyFill="1" applyBorder="1" applyAlignment="1">
      <alignment horizontal="left" vertical="top" wrapText="1"/>
    </xf>
    <xf numFmtId="0" fontId="49" fillId="9" borderId="2" xfId="97" applyFont="1" applyFill="1" applyBorder="1" applyAlignment="1">
      <alignment horizontal="left" vertical="top"/>
    </xf>
    <xf numFmtId="0" fontId="0" fillId="0" borderId="17" xfId="0" applyBorder="1" applyAlignment="1">
      <alignment horizontal="left" vertical="top"/>
    </xf>
    <xf numFmtId="0" fontId="0" fillId="0" borderId="37" xfId="0" applyBorder="1" applyAlignment="1">
      <alignment horizontal="left" vertical="top"/>
    </xf>
    <xf numFmtId="4" fontId="48" fillId="2" borderId="38" xfId="97" applyNumberFormat="1" applyFont="1" applyFill="1" applyBorder="1" applyAlignment="1">
      <alignment horizontal="left" vertical="top" wrapText="1"/>
    </xf>
    <xf numFmtId="4" fontId="48" fillId="2" borderId="39" xfId="97" applyNumberFormat="1" applyFont="1" applyFill="1" applyBorder="1" applyAlignment="1">
      <alignment horizontal="left" vertical="top" wrapText="1"/>
    </xf>
    <xf numFmtId="4" fontId="48" fillId="2" borderId="45" xfId="97" applyNumberFormat="1" applyFont="1" applyFill="1" applyBorder="1" applyAlignment="1">
      <alignment horizontal="left" vertical="top" wrapText="1"/>
    </xf>
    <xf numFmtId="0" fontId="48" fillId="2" borderId="8" xfId="97" applyFont="1" applyFill="1" applyBorder="1" applyAlignment="1">
      <alignment horizontal="left" vertical="center" wrapText="1"/>
    </xf>
    <xf numFmtId="0" fontId="48" fillId="2" borderId="9" xfId="97" applyFont="1" applyFill="1" applyBorder="1" applyAlignment="1">
      <alignment horizontal="left" vertical="center" wrapText="1"/>
    </xf>
    <xf numFmtId="0" fontId="48" fillId="2" borderId="47" xfId="97" applyFont="1" applyFill="1" applyBorder="1" applyAlignment="1">
      <alignment horizontal="left" vertical="center" wrapText="1"/>
    </xf>
    <xf numFmtId="0" fontId="48" fillId="2" borderId="48" xfId="97" applyFont="1" applyFill="1" applyBorder="1" applyAlignment="1">
      <alignment horizontal="left" vertical="center" wrapText="1"/>
    </xf>
    <xf numFmtId="0" fontId="70" fillId="13" borderId="17" xfId="97" applyFont="1" applyFill="1" applyBorder="1" applyAlignment="1">
      <alignment horizontal="center" vertical="center" wrapText="1"/>
    </xf>
    <xf numFmtId="0" fontId="49" fillId="9" borderId="20" xfId="97" applyFont="1" applyFill="1" applyBorder="1" applyAlignment="1">
      <alignment horizontal="left" vertical="top"/>
    </xf>
    <xf numFmtId="0" fontId="64" fillId="11" borderId="61" xfId="97" applyFont="1" applyFill="1" applyBorder="1" applyAlignment="1">
      <alignment horizontal="center" vertical="center" wrapText="1"/>
    </xf>
    <xf numFmtId="0" fontId="64" fillId="11" borderId="62" xfId="97" applyFont="1" applyFill="1" applyBorder="1" applyAlignment="1">
      <alignment horizontal="center" vertical="center" wrapText="1"/>
    </xf>
    <xf numFmtId="0" fontId="64" fillId="11" borderId="63" xfId="97" applyFont="1" applyFill="1" applyBorder="1" applyAlignment="1">
      <alignment horizontal="center" vertical="center" wrapText="1"/>
    </xf>
    <xf numFmtId="0" fontId="64" fillId="2" borderId="2" xfId="97" applyFont="1" applyFill="1" applyBorder="1" applyAlignment="1">
      <alignment horizontal="center" vertical="center" wrapText="1"/>
    </xf>
    <xf numFmtId="0" fontId="64" fillId="2" borderId="5" xfId="97" applyFont="1" applyFill="1" applyBorder="1" applyAlignment="1">
      <alignment horizontal="center" vertical="center" wrapText="1"/>
    </xf>
    <xf numFmtId="0" fontId="64" fillId="2" borderId="64" xfId="97" applyFont="1" applyFill="1" applyBorder="1" applyAlignment="1">
      <alignment horizontal="center" vertical="center" wrapText="1"/>
    </xf>
    <xf numFmtId="0" fontId="64" fillId="2" borderId="4" xfId="97" applyFont="1" applyFill="1" applyBorder="1" applyAlignment="1">
      <alignment horizontal="center" vertical="center" wrapText="1"/>
    </xf>
    <xf numFmtId="0" fontId="64" fillId="2" borderId="1" xfId="97" applyFont="1" applyFill="1" applyBorder="1" applyAlignment="1">
      <alignment horizontal="center" vertical="center" wrapText="1"/>
    </xf>
    <xf numFmtId="0" fontId="49" fillId="9" borderId="2" xfId="0" applyFont="1" applyFill="1" applyBorder="1" applyAlignment="1">
      <alignment horizontal="left" vertical="top"/>
    </xf>
    <xf numFmtId="0" fontId="49" fillId="9" borderId="17" xfId="0" applyFont="1" applyFill="1" applyBorder="1" applyAlignment="1">
      <alignment horizontal="left" vertical="top"/>
    </xf>
    <xf numFmtId="0" fontId="49" fillId="9" borderId="37" xfId="0" applyFont="1" applyFill="1" applyBorder="1" applyAlignment="1">
      <alignment horizontal="left" vertical="top"/>
    </xf>
    <xf numFmtId="0" fontId="9" fillId="2" borderId="23" xfId="97" applyFill="1" applyBorder="1" applyAlignment="1">
      <alignment horizontal="right" vertical="center"/>
    </xf>
    <xf numFmtId="0" fontId="9" fillId="2" borderId="24" xfId="97" applyFill="1" applyBorder="1" applyAlignment="1">
      <alignment horizontal="right" vertical="center"/>
    </xf>
    <xf numFmtId="0" fontId="9" fillId="2" borderId="25" xfId="97" applyFill="1" applyBorder="1" applyAlignment="1">
      <alignment horizontal="right" vertical="center"/>
    </xf>
  </cellXfs>
  <cellStyles count="102">
    <cellStyle name="_384" xfId="6"/>
    <cellStyle name="_385" xfId="7"/>
    <cellStyle name="_ATM over SDH" xfId="8"/>
    <cellStyle name="_Cp_E250 &amp; E450 _01" xfId="9"/>
    <cellStyle name="_IT-SCS" xfId="10"/>
    <cellStyle name="_LAN 23-10" xfId="11"/>
    <cellStyle name="_LVS" xfId="12"/>
    <cellStyle name="_Pr_Dyg60" xfId="13"/>
    <cellStyle name="_S3105_050603_new" xfId="14"/>
    <cellStyle name="_SCS_ECS_LVS" xfId="15"/>
    <cellStyle name="_SmResSchort1" xfId="16"/>
    <cellStyle name="_Spec" xfId="17"/>
    <cellStyle name="_Братск_S3182_общ_" xfId="18"/>
    <cellStyle name="_Все системы 2" xfId="19"/>
    <cellStyle name="_ЗИП" xfId="20"/>
    <cellStyle name="_Кал.план ВЛ-35кв Угутская" xfId="21"/>
    <cellStyle name="_КСВТ" xfId="22"/>
    <cellStyle name="_Леско1" xfId="23"/>
    <cellStyle name="_Микроэкономика  1 Проектные работы" xfId="24"/>
    <cellStyle name="_Микроэкономика  2 Проектные работы" xfId="25"/>
    <cellStyle name="_ОПУ" xfId="26"/>
    <cellStyle name="_Периферия" xfId="27"/>
    <cellStyle name="_Проектные работы" xfId="28"/>
    <cellStyle name="_Рабочие станции" xfId="29"/>
    <cellStyle name="_сводная смета" xfId="30"/>
    <cellStyle name="_Сервера" xfId="31"/>
    <cellStyle name="_Система управления" xfId="32"/>
    <cellStyle name="_Сметы ВНИИСТ" xfId="33"/>
    <cellStyle name="_Спецификация" xfId="34"/>
    <cellStyle name="_Строительство КППСОД МНТОН - 2_ВНИИСТ+" xfId="35"/>
    <cellStyle name="_УПАТС ГУГОЧС 2003 (копия)" xfId="36"/>
    <cellStyle name="Aaia?iue [0]_1 yoa?" xfId="37"/>
    <cellStyle name="Aaia?iue_1 yoa?" xfId="38"/>
    <cellStyle name="category" xfId="39"/>
    <cellStyle name="Comma [0]_03" xfId="40"/>
    <cellStyle name="Comma_03" xfId="41"/>
    <cellStyle name="Cost" xfId="42"/>
    <cellStyle name="Currency [0]_03" xfId="43"/>
    <cellStyle name="Currency_03" xfId="44"/>
    <cellStyle name="done" xfId="45"/>
    <cellStyle name="Equpment" xfId="46"/>
    <cellStyle name="Equpment Header" xfId="47"/>
    <cellStyle name="Equpment_Internet" xfId="48"/>
    <cellStyle name="Euro" xfId="49"/>
    <cellStyle name="eZ????z_WS_ACER.XLS" xfId="50"/>
    <cellStyle name="Grey" xfId="51"/>
    <cellStyle name="GROS" xfId="52"/>
    <cellStyle name="HEADER" xfId="53"/>
    <cellStyle name="Iau?iue_1 yoa?" xfId="54"/>
    <cellStyle name="Input [yellow]" xfId="55"/>
    <cellStyle name="Model" xfId="56"/>
    <cellStyle name="Normal - Style1" xfId="57"/>
    <cellStyle name="Normal_01" xfId="58"/>
    <cellStyle name="NormalText" xfId="59"/>
    <cellStyle name="Oeiainiaue [0]_1 yoa?" xfId="60"/>
    <cellStyle name="Oeiainiaue_1 yoa?" xfId="61"/>
    <cellStyle name="Ouny?e [0]_SPEC_WAN" xfId="62"/>
    <cellStyle name="Ouny?e_SPEC_WAN" xfId="63"/>
    <cellStyle name="Percent [2]" xfId="64"/>
    <cellStyle name="S0" xfId="65"/>
    <cellStyle name="S2" xfId="66"/>
    <cellStyle name="S3" xfId="67"/>
    <cellStyle name="S4" xfId="68"/>
    <cellStyle name="S5" xfId="69"/>
    <cellStyle name="S6" xfId="70"/>
    <cellStyle name="S7" xfId="71"/>
    <cellStyle name="S8" xfId="72"/>
    <cellStyle name="S9" xfId="73"/>
    <cellStyle name="subhead" xfId="74"/>
    <cellStyle name="Subtatle" xfId="75"/>
    <cellStyle name="SubTitle" xfId="76"/>
    <cellStyle name="Title" xfId="77"/>
    <cellStyle name="uber" xfId="78"/>
    <cellStyle name="Итоги" xfId="79"/>
    <cellStyle name="ИтогоБазЦ" xfId="80"/>
    <cellStyle name="ИтогоБИМ" xfId="81"/>
    <cellStyle name="ЛокСмета" xfId="82"/>
    <cellStyle name="Обычный" xfId="0" builtinId="0"/>
    <cellStyle name="Обычный 2" xfId="1"/>
    <cellStyle name="Обычный 2 2" xfId="2"/>
    <cellStyle name="Обычный 2 2 2" xfId="98"/>
    <cellStyle name="Обычный 2 3" xfId="100"/>
    <cellStyle name="Обычный 2_0032 откор.15.07.08" xfId="83"/>
    <cellStyle name="Обычный 3" xfId="3"/>
    <cellStyle name="Обычный 3 2 2" xfId="84"/>
    <cellStyle name="Обычный 4" xfId="85"/>
    <cellStyle name="Обычный 4 2" xfId="86"/>
    <cellStyle name="Обычный 5" xfId="87"/>
    <cellStyle name="Обычный 6" xfId="88"/>
    <cellStyle name="Обычный 7" xfId="5"/>
    <cellStyle name="Обычный 8" xfId="97"/>
    <cellStyle name="Обычный 9" xfId="101"/>
    <cellStyle name="Процентный 2" xfId="99"/>
    <cellStyle name="РесСмета" xfId="89"/>
    <cellStyle name="Стиль 1" xfId="90"/>
    <cellStyle name="Стиль_названий" xfId="91"/>
    <cellStyle name="Титул" xfId="92"/>
    <cellStyle name="Финансовый 2" xfId="4"/>
    <cellStyle name="Финансовый 3" xfId="93"/>
    <cellStyle name="Финансовый 4" xfId="94"/>
    <cellStyle name="Хвост" xfId="95"/>
    <cellStyle name="ьber" xfId="96"/>
  </cellStyles>
  <dxfs count="0"/>
  <tableStyles count="0" defaultTableStyle="TableStyleMedium2" defaultPivotStyle="PivotStyleMedium9"/>
  <colors>
    <mruColors>
      <color rgb="FFFFFF99"/>
      <color rgb="FF66FFFF"/>
      <color rgb="FFFF66FF"/>
      <color rgb="FFFFCCFF"/>
      <color rgb="FFAFF7FB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s02-gtp\PapkiOtdelov\WORK\&#1086;&#1073;&#1098;&#1077;&#1084;&#1099;%20&#1088;&#1072;&#1073;&#1086;&#1090;\&#1056;&#1072;&#1079;&#1085;&#1086;&#1077;\Zarplata_1\&#1044;&#1077;&#1085;&#1080;&#1089;\&#1089;&#1086;&#1093;&#1088;&#1072;&#1085;&#1080;&#1090;&#110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1054;&#1073;&#1097;&#1080;&#1077;%20&#1087;&#1072;&#1087;&#1082;&#1080;\Documents%20and%20Settings\&#1040;&#1076;&#1084;&#1080;&#1085;&#1080;&#1089;&#1090;&#1088;&#1072;&#1090;&#1086;&#1088;\&#1056;&#1072;&#1073;&#1086;&#1095;&#1080;&#1081;%20&#1089;&#1090;&#1086;&#1083;\&#1050;&#1086;&#1084;&#1084;%20&#1087;&#1088;&#1077;&#1076;&#1083;%20&#1087;&#1086;%20&#1057;&#1077;&#1088;&#1086;&#1086;&#1095;&#1080;&#1089;&#1090;&#1082;&#1077;-%20&#1040;&#1083;&#1072;&#1090;&#1086;&#1088;&#1082;&#1072;\&#1050;&#1086;&#1084;%20%20&#1087;&#1088;&#1077;&#1076;&#1083;%20&#1087;&#1086;%20&#1057;&#1077;&#1088;&#1086;&#1086;&#1095;&#1080;&#1089;&#1090;&#1082;&#1077;%20&#1040;&#1083;&#1072;&#1090;&#1086;&#1088;&#1082;&#1072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gma\110.&#1059;&#1044;&#1044;\Documents%20and%20Settings\428\My%20Documents\&#1090;&#1088;&#1072;&#1085;&#1089;&#1085;&#1077;&#1092;&#1090;&#1077;&#1084;&#1072;&#1096;\Mail\&#1041;&#1058;&#1057;-3\&#1089;&#1084;&#1077;&#1090;&#1099;%20&#1041;&#1058;&#1057;%203\&#1090;&#1086;&#1087;.%20&#1089;&#1074;&#1086;&#1076;&#1085;&#1072;&#1103;%2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1086;&#1073;&#1084;&#1077;&#1085;\Docs\Zarplata_1\&#1044;&#1077;&#1085;&#1080;&#1089;\&#1089;&#1086;&#1093;&#1088;&#1072;&#1085;&#1080;&#1090;&#1100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gma\110.&#1059;&#1044;&#1044;\Temp\Rar$DI00.781\&#1048;&#1079;&#1099;&#1089;&#1082;&#1072;&#1085;&#1080;&#1103;\&#1075;&#1077;&#1086;&#1083;-&#1048;&#1082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gma\110.&#1059;&#1044;&#1044;\&#1043;&#1045;&#1054;&#1057;&#1052;&#1045;&#1058;&#1040;\&#1056;&#1040;&#1057;&#1063;&#1045;&#1058;%20&#1057;&#1052;&#1045;&#1058;&#1067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Zarplata_1\&#1044;&#1077;&#1085;&#1080;&#1089;\&#1089;&#1086;&#1093;&#1088;&#1072;&#1085;&#1080;&#1090;&#1100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s02-gtp\PapkiOtdelov\Documents%20and%20Settings\CherepanovaED\Application%20Data\Microsoft\AddIns\_&#1057;&#1052;_&#1064;&#1072;&#1073;&#1083;&#1086;&#1085;_&#1057;&#1052;.xla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gma\110.&#1059;&#1044;&#1044;\Documents%20and%20Settings\428\My%20Documents\&#1090;&#1088;&#1072;&#1085;&#1089;&#1085;&#1077;&#1092;&#1090;&#1077;&#1084;&#1072;&#1096;\mail\&#1043;&#1077;&#1086;&#1057;&#1084;&#1077;&#1090;&#1072;\&#1040;&#1088;&#1093;&#1080;&#1074;2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gma\110.&#1059;&#1044;&#1044;\Documents%20and%20Settings\428\My%20Documents\&#1090;&#1088;&#1072;&#1085;&#1089;&#1085;&#1077;&#1092;&#1090;&#1077;&#1084;&#1072;&#1096;\Zarplata_1\&#1044;&#1077;&#1085;&#1080;&#1089;\&#1089;&#1086;&#1093;&#1088;&#1072;&#1085;&#1080;&#1090;&#1100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gma\110.&#1059;&#1044;&#1044;\DOCUME~1\STREKA~2\LOCALS~1\Temp\Rar$DI86.8079\624_4_13-14_&#1056;&#1077;&#1082;_&#1055;&#1058;&#1047;%20&#1050;&#1072;&#1083;&#1077;&#1081;&#1082;&#1080;&#1085;&#1086;-&#1050;&#1086;&#1074;&#1072;&#1083;&#1080;%20109-119%20&#1082;&#1084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gma\110.&#1059;&#1044;&#1044;\Documents%20and%20Settings\221\&#1056;&#1072;&#1073;&#1086;&#1095;&#1080;&#1081;%20&#1089;&#1090;&#1086;&#1083;\&#1053;&#1086;&#1074;&#1072;&#1103;%20&#1087;&#1072;&#1087;&#1082;&#1072;\&#1061;&#1072;&#1081;&#1090;&#1091;&#1085;\&#1056;&#1042;&#1057;%2030&#1090;&#1099;&#1089;%20%20&#1057;&#1090;&#1072;&#1088;&#1086;&#1083;&#1080;&#1082;&#1077;&#1077;&#1074;&#1086;\mail\&#1043;&#1077;&#1086;&#1057;&#1084;&#1077;&#1090;&#1072;\&#1040;&#1088;&#1093;&#1080;&#1074;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топография"/>
      <sheetName val="геология"/>
      <sheetName val="гидрология"/>
      <sheetName val="эл.химз."/>
      <sheetName val="геология 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ример расчета"/>
      <sheetName val="Структура АСУ УПН"/>
      <sheetName val="Структура АРМ"/>
      <sheetName val="Сигналы контроллера"/>
      <sheetName val="Сигналы контроллера + верхн уро"/>
      <sheetName val="У1500"/>
      <sheetName val="Смета 1 разд с коэф"/>
      <sheetName val="Смета (3 кат) ГЭСНп"/>
      <sheetName val="Трудозатраты (3кат) ГЭСНп"/>
      <sheetName val="Таблица 9 ГЭСНп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3-110"/>
      <sheetName val="110-132"/>
      <sheetName val="132-157"/>
      <sheetName val="157-212"/>
      <sheetName val="212-259"/>
      <sheetName val="быково"/>
      <sheetName val="259-290"/>
      <sheetName val="молога"/>
      <sheetName val="290-365"/>
      <sheetName val="365-405"/>
      <sheetName val="405-470"/>
      <sheetName val="470-518"/>
      <sheetName val="518-540"/>
      <sheetName val="волхов"/>
      <sheetName val="кириши"/>
      <sheetName val="540-641"/>
      <sheetName val="нева"/>
      <sheetName val="невская"/>
      <sheetName val="641-717,6"/>
      <sheetName val="717,6-801"/>
      <sheetName val="приморск"/>
      <sheetName val="0-30"/>
      <sheetName val="7 км"/>
      <sheetName val="вл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топография"/>
      <sheetName val="геология"/>
      <sheetName val="гидрология"/>
      <sheetName val="эл.химз."/>
      <sheetName val="геология 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мета"/>
      <sheetName val="Ик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мета"/>
      <sheetName val="Ик 2006"/>
      <sheetName val="Амур ДОН"/>
      <sheetName val="ВСТО РП  км 570 - км 1088"/>
      <sheetName val="ВСТО ВЛ вдол  км 570 - км 1088 "/>
      <sheetName val="Сопутствующие сооружения"/>
      <sheetName val="Причалы"/>
      <sheetName val="ВСТО ОИ км 570 - км 1088 "/>
      <sheetName val="ВСТО 500км - 160 рек"/>
      <sheetName val="14 рек ОИ"/>
      <sheetName val="14 рек ТЭО"/>
      <sheetName val="14рек РД"/>
      <sheetName val="Амур ОИ (2 вар.)"/>
      <sheetName val="Амур ТЭО"/>
      <sheetName val="Амур РП"/>
      <sheetName val="Д2-246 (2)"/>
      <sheetName val="Д1-252  (2)"/>
      <sheetName val="Д 1 -253 (2)"/>
      <sheetName val="Д 2 -253 (2)"/>
      <sheetName val="Д 2-285 (2)"/>
      <sheetName val="Д 2-497 (2)"/>
      <sheetName val="Д 2-499 (2)"/>
      <sheetName val="Д 1-565 (3)"/>
      <sheetName val="Д 1-565 (4)"/>
      <sheetName val="Дон Др.1"/>
      <sheetName val="Перевозная исп"/>
      <sheetName val="Перевозная2"/>
      <sheetName val="ВЛ Филино"/>
      <sheetName val="ВСТО 2700-2850"/>
      <sheetName val="Иркутская"/>
      <sheetName val="Бурятия"/>
      <sheetName val="Чита"/>
      <sheetName val="Хабаровский"/>
      <sheetName val="Приморский"/>
      <sheetName val="Перевозная"/>
      <sheetName val="Эстакада"/>
      <sheetName val="Овраг"/>
      <sheetName val="ВСТОисп"/>
      <sheetName val="От п.ст. 119"/>
      <sheetName val="Пл.рег.давл."/>
      <sheetName val="от НПС Коломна"/>
      <sheetName val="От фидера Индустрия"/>
      <sheetName val="НПС1 с Печ"/>
      <sheetName val="Кожва-НПС1"/>
      <sheetName val="ПС 220-100"/>
      <sheetName val="ВЛ Ухта-НПС2"/>
      <sheetName val="ВЛ Стэц-НПС2 (2)"/>
      <sheetName val="ВЛ 110 -ПС Ухта"/>
      <sheetName val="ПС 100 при НПС 2"/>
      <sheetName val="Климат"/>
      <sheetName val="Климат-Волга"/>
      <sheetName val="Кудьма"/>
      <sheetName val="Волга"/>
      <sheetName val="ВЛ 155-157ис.г"/>
      <sheetName val="ОтНПС Коломна Сев.Кол.Исп.гид"/>
      <sheetName val="Дружба овраги"/>
      <sheetName val="Д2 -134"/>
      <sheetName val="Д2-246"/>
      <sheetName val="Д1-252 "/>
      <sheetName val="Д 1 -253"/>
      <sheetName val="Д 2 -253"/>
      <sheetName val="Д 2-285"/>
      <sheetName val="Д 2-497"/>
      <sheetName val="Д 2-499"/>
      <sheetName val="Д 1-565"/>
      <sheetName val="Сестрорецкая"/>
      <sheetName val="ДОН Печора"/>
      <sheetName val="ТЭО Печора"/>
      <sheetName val="ОИ Печора "/>
      <sheetName val="ОИ Хар-Инд"/>
      <sheetName val="ТЭО Хар-Инд "/>
      <sheetName val="ОИ Печора  (2)"/>
      <sheetName val="ОИ Хар-Инд (2)"/>
      <sheetName val="ТЭО Хар-Инд  (2)"/>
      <sheetName val="ТОН-2"/>
      <sheetName val="Курган-кольца"/>
      <sheetName val="Реки Брянск(пртр)"/>
      <sheetName val="Сур-Ал(РД)"/>
      <sheetName val="Сур-Ал(ТЭО)"/>
      <sheetName val="Сур-Ал(ОИ)"/>
      <sheetName val="Сур-Ал(ДОН)"/>
      <sheetName val="Мал. водоток-Урал"/>
      <sheetName val="Урал"/>
      <sheetName val="Теребутинец-2"/>
      <sheetName val="Теребутинец-1"/>
      <sheetName val="Левочка-2"/>
      <sheetName val="Левочка-1"/>
      <sheetName val="Китай РД "/>
      <sheetName val="Амур РД"/>
      <sheetName val="ВСТО-Казьмино"/>
      <sheetName val="ВОЛС-Лен"/>
      <sheetName val="ВОЛС-Тв"/>
      <sheetName val="Дичня"/>
      <sheetName val="Бор-Подб"/>
      <sheetName val="Пест-Бык"/>
      <sheetName val="Юб-Пест"/>
      <sheetName val="Кириши-ГРЭС-19"/>
      <sheetName val="2436"/>
      <sheetName val="Самара"/>
      <sheetName val="Волга241"/>
      <sheetName val="Волга2093"/>
      <sheetName val="Вала"/>
      <sheetName val="Сок"/>
      <sheetName val="Вятка"/>
      <sheetName val="Св.Нос"/>
      <sheetName val="Мурманск(М)"/>
      <sheetName val="Southvar"/>
      <sheetName val="Pechёra"/>
      <sheetName val="Obь"/>
      <sheetName val="SevDv"/>
      <sheetName val="KemOz"/>
      <sheetName val="Ozero"/>
      <sheetName val="Меша"/>
      <sheetName val="Пахра"/>
      <sheetName val="Kanzal"/>
      <sheetName val="Vыmь"/>
      <sheetName val="Pinega"/>
      <sheetName val="Onega"/>
      <sheetName val="Belkanal"/>
      <sheetName val="Vesliana"/>
      <sheetName val="Kemь"/>
      <sheetName val="Est-Niva"/>
      <sheetName val="Ichma"/>
      <sheetName val="Uhta"/>
      <sheetName val="ВОЛС-Яр"/>
      <sheetName val="Смета (3)"/>
      <sheetName val="ВОЛС-Нов"/>
      <sheetName val="791-797 БТС"/>
      <sheetName val="РАСЧЕТ СМЕТЫ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топография"/>
      <sheetName val="геология"/>
      <sheetName val="гидрология"/>
      <sheetName val="эл.химз."/>
      <sheetName val="геология "/>
      <sheetName val="ТИТУЛ"/>
      <sheetName val="6.14"/>
      <sheetName val="ОБЩЕСТВА"/>
      <sheetName val="6.3.1"/>
      <sheetName val="6.20"/>
      <sheetName val="6.4.1"/>
      <sheetName val="ПРОГНОЗ_1"/>
      <sheetName val="Смета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Упр"/>
      <sheetName val="СМ"/>
      <sheetName val="Раб"/>
      <sheetName val="Ap"/>
      <sheetName val="Раб1"/>
      <sheetName val="Штамп"/>
      <sheetName val="Титул"/>
      <sheetName val="Ан"/>
      <sheetName val="СмДок"/>
      <sheetName val="СостРабПр"/>
      <sheetName val="Огл"/>
      <sheetName val="ПЗ"/>
      <sheetName val="_СМ_Шаблон_СМ"/>
      <sheetName val="Макрос1"/>
      <sheetName val="ИсхДан"/>
    </sheetNames>
    <sheetDataSet>
      <sheetData sheetId="0">
        <row r="63">
          <cell r="R63" t="str">
            <v>Главный_инженер</v>
          </cell>
        </row>
        <row r="64">
          <cell r="R64" t="str">
            <v>Заместитель директора по ВСТО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/>
      <sheetData sheetId="14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мета"/>
      <sheetName val="1"/>
      <sheetName val="259-290"/>
      <sheetName val="р.Волхов"/>
      <sheetName val="р.Нева"/>
      <sheetName val="р.Молога"/>
      <sheetName val="518-540"/>
      <sheetName val="470-518"/>
      <sheetName val="365-405"/>
      <sheetName val="290-365"/>
      <sheetName val="157-259"/>
      <sheetName val="132-157"/>
      <sheetName val="405-470"/>
      <sheetName val="111-132"/>
      <sheetName val="93-110"/>
      <sheetName val="111"/>
      <sheetName val="Сахалин"/>
      <sheetName val="Чумляк"/>
      <sheetName val="18 рек Ю-Х"/>
      <sheetName val="нпс Палкино"/>
      <sheetName val="Россия - Китай"/>
      <sheetName val="КМ 210-238"/>
      <sheetName val="БТС-2 км 405-459"/>
      <sheetName val="БТС-2 км 405-453"/>
      <sheetName val="БТС-2 км 313-352"/>
      <sheetName val="БТС-2 км326-352"/>
      <sheetName val="Улейма И"/>
      <sheetName val="Белая УБКА"/>
      <sheetName val="Уфа"/>
      <sheetName val="км 72-75р.Левоннька"/>
      <sheetName val="dgghg"/>
      <sheetName val="бтс-2"/>
      <sheetName val="колва"/>
      <sheetName val="Чермасан"/>
      <sheetName val="Б.Сатка"/>
      <sheetName val="Корожечна"/>
      <sheetName val="Колтасы-Куйбышев"/>
      <sheetName val="Самара"/>
      <sheetName val="Мишуга"/>
      <sheetName val="киенгоп-н.Челны км 104-206"/>
      <sheetName val="ВЛ Урдома"/>
      <sheetName val="Вл Микунь Урдома"/>
      <sheetName val="ВЛ Синдор-Микунь"/>
      <sheetName val="Тон Чермасан"/>
      <sheetName val="Трасса км 16-147"/>
      <sheetName val="Тверца"/>
      <sheetName val="трасса 0-76"/>
      <sheetName val="Колва 78"/>
      <sheetName val="Гидрология .р.Колва км 3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топография"/>
      <sheetName val="геология"/>
      <sheetName val="гидрология"/>
      <sheetName val="эл.химз."/>
      <sheetName val="геология 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Данные для расчёта сметы"/>
      <sheetName val="Смета рекультивация"/>
      <sheetName val="Смета терзем"/>
    </sheetNames>
    <sheetDataSet>
      <sheetData sheetId="0"/>
      <sheetData sheetId="1" refreshError="1"/>
      <sheetData sheetId="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мета"/>
      <sheetName val="1"/>
      <sheetName val="259-290"/>
      <sheetName val="р.Волхов"/>
      <sheetName val="р.Нева"/>
      <sheetName val="р.Молога"/>
      <sheetName val="518-540"/>
      <sheetName val="470-518"/>
      <sheetName val="365-405"/>
      <sheetName val="290-365"/>
      <sheetName val="157-259"/>
      <sheetName val="132-157"/>
      <sheetName val="405-470"/>
      <sheetName val="111-132"/>
      <sheetName val="93-110"/>
      <sheetName val="111"/>
      <sheetName val="Сахалин"/>
      <sheetName val="Чумляк"/>
      <sheetName val="18 рек Ю-Х"/>
      <sheetName val="нпс Палкино"/>
      <sheetName val="Россия - Китай"/>
      <sheetName val="КМ 210-238"/>
      <sheetName val="БТС-2 км 405-459"/>
      <sheetName val="БТС-2 км 405-453"/>
      <sheetName val="БТС-2 км 313-352"/>
      <sheetName val="БТС-2 км326-352"/>
      <sheetName val="Улейма И"/>
      <sheetName val="Белая УБКА"/>
      <sheetName val="Уфа"/>
      <sheetName val="км 72-75р.Левоннька"/>
      <sheetName val="dgghg"/>
      <sheetName val="бтс-2"/>
      <sheetName val="колва"/>
      <sheetName val="Чермасан"/>
      <sheetName val="Б.Сатка"/>
      <sheetName val="Корожечна"/>
      <sheetName val="Колтасы-Куйбышев"/>
      <sheetName val="Самара"/>
      <sheetName val="Мишуга"/>
      <sheetName val="киенгоп-н.Челны км 104-206"/>
      <sheetName val="ВЛ Урдома"/>
      <sheetName val="Вл Микунь Урдома"/>
      <sheetName val="ВЛ Синдор-Микунь"/>
      <sheetName val="Тон Чермасан"/>
      <sheetName val="Трасса км 16-147"/>
      <sheetName val="Тверца"/>
      <sheetName val="трасса 0-76"/>
      <sheetName val="Колва 78"/>
      <sheetName val="Гидрология .р.Колва км 3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BV835"/>
  <sheetViews>
    <sheetView tabSelected="1" topLeftCell="H1" zoomScale="85" zoomScaleNormal="85" workbookViewId="0">
      <pane ySplit="1" topLeftCell="A2" activePane="bottomLeft" state="frozen"/>
      <selection pane="bottomLeft" activeCell="J44" sqref="J44"/>
    </sheetView>
  </sheetViews>
  <sheetFormatPr defaultRowHeight="15" outlineLevelRow="1" x14ac:dyDescent="0.25"/>
  <cols>
    <col min="1" max="1" width="11.7109375" style="8" customWidth="1"/>
    <col min="2" max="2" width="14.28515625" style="8" customWidth="1"/>
    <col min="3" max="3" width="49.42578125" style="8" customWidth="1"/>
    <col min="4" max="5" width="19.28515625" style="8" customWidth="1"/>
    <col min="6" max="6" width="10.140625" style="261" customWidth="1"/>
    <col min="7" max="7" width="81.28515625" style="262" customWidth="1"/>
    <col min="8" max="8" width="9.7109375" style="9" customWidth="1"/>
    <col min="9" max="9" width="14" style="24" customWidth="1"/>
    <col min="10" max="10" width="17.85546875" style="198" customWidth="1"/>
    <col min="11" max="11" width="21" style="8" customWidth="1"/>
    <col min="12" max="12" width="1.85546875" style="11" customWidth="1"/>
    <col min="13" max="14" width="22.85546875" style="198" customWidth="1"/>
    <col min="15" max="15" width="17.5703125" style="8" customWidth="1"/>
    <col min="16" max="16" width="20.5703125" style="8" customWidth="1"/>
    <col min="17" max="17" width="17.42578125" style="8" hidden="1" customWidth="1"/>
    <col min="18" max="19" width="17.5703125" style="8" hidden="1" customWidth="1"/>
    <col min="20" max="20" width="2.5703125" style="8" hidden="1" customWidth="1"/>
    <col min="21" max="21" width="16" style="8" customWidth="1"/>
    <col min="22" max="22" width="27.140625" style="8" customWidth="1"/>
    <col min="23" max="23" width="3.28515625" style="8" hidden="1" customWidth="1"/>
    <col min="24" max="74" width="9.140625" style="11"/>
    <col min="75" max="16384" width="9.140625" style="8"/>
  </cols>
  <sheetData>
    <row r="1" spans="1:74" s="18" customFormat="1" ht="15.75" x14ac:dyDescent="0.25">
      <c r="A1" s="32" t="s">
        <v>13</v>
      </c>
      <c r="F1" s="233"/>
      <c r="G1" s="234"/>
      <c r="H1" s="20"/>
      <c r="I1" s="23"/>
      <c r="J1" s="194"/>
      <c r="M1" s="194"/>
      <c r="N1" s="194"/>
    </row>
    <row r="2" spans="1:74" s="18" customFormat="1" ht="15.75" x14ac:dyDescent="0.25">
      <c r="A2" s="32"/>
      <c r="F2" s="233"/>
      <c r="G2" s="234"/>
      <c r="H2" s="20"/>
      <c r="I2" s="23"/>
      <c r="J2" s="194"/>
      <c r="M2" s="194"/>
      <c r="N2" s="194"/>
    </row>
    <row r="3" spans="1:74" s="18" customFormat="1" ht="16.5" thickBot="1" x14ac:dyDescent="0.3">
      <c r="A3" s="19" t="s">
        <v>1256</v>
      </c>
      <c r="F3" s="233"/>
      <c r="G3" s="234"/>
      <c r="H3" s="20"/>
      <c r="I3" s="23"/>
      <c r="J3" s="194"/>
      <c r="M3" s="194"/>
      <c r="N3" s="194"/>
    </row>
    <row r="4" spans="1:74" s="11" customFormat="1" ht="18.75" x14ac:dyDescent="0.25">
      <c r="A4" s="328" t="s">
        <v>1632</v>
      </c>
      <c r="B4" s="329"/>
      <c r="C4" s="329"/>
      <c r="D4" s="329"/>
      <c r="E4" s="329"/>
      <c r="F4" s="329"/>
      <c r="G4" s="329"/>
      <c r="H4" s="329"/>
      <c r="I4" s="329"/>
      <c r="J4" s="372"/>
      <c r="K4" s="325">
        <v>7668096677.2470264</v>
      </c>
      <c r="L4" s="43"/>
      <c r="M4" s="309" t="s">
        <v>1462</v>
      </c>
      <c r="N4" s="310"/>
      <c r="O4" s="310"/>
      <c r="P4" s="310"/>
      <c r="Q4" s="310"/>
      <c r="R4" s="310"/>
      <c r="S4" s="310"/>
      <c r="T4" s="310"/>
      <c r="U4" s="310"/>
      <c r="V4" s="56"/>
      <c r="W4" s="41"/>
    </row>
    <row r="5" spans="1:74" s="11" customFormat="1" ht="18.75" x14ac:dyDescent="0.25">
      <c r="A5" s="330"/>
      <c r="B5" s="331"/>
      <c r="C5" s="331"/>
      <c r="D5" s="331"/>
      <c r="E5" s="331"/>
      <c r="F5" s="331"/>
      <c r="G5" s="331"/>
      <c r="H5" s="331"/>
      <c r="I5" s="331"/>
      <c r="J5" s="373"/>
      <c r="K5" s="326"/>
      <c r="L5" s="43"/>
      <c r="M5" s="311"/>
      <c r="N5" s="312"/>
      <c r="O5" s="312"/>
      <c r="P5" s="312"/>
      <c r="Q5" s="312"/>
      <c r="R5" s="312"/>
      <c r="S5" s="312"/>
      <c r="T5" s="312"/>
      <c r="U5" s="312"/>
      <c r="V5" s="57"/>
      <c r="W5" s="42"/>
    </row>
    <row r="6" spans="1:74" s="11" customFormat="1" ht="18.75" x14ac:dyDescent="0.25">
      <c r="A6" s="330"/>
      <c r="B6" s="331"/>
      <c r="C6" s="331"/>
      <c r="D6" s="331"/>
      <c r="E6" s="331"/>
      <c r="F6" s="331"/>
      <c r="G6" s="331"/>
      <c r="H6" s="331"/>
      <c r="I6" s="331"/>
      <c r="J6" s="373"/>
      <c r="K6" s="326"/>
      <c r="L6" s="43"/>
      <c r="M6" s="311"/>
      <c r="N6" s="312"/>
      <c r="O6" s="312"/>
      <c r="P6" s="312"/>
      <c r="Q6" s="312"/>
      <c r="R6" s="312"/>
      <c r="S6" s="312"/>
      <c r="T6" s="312"/>
      <c r="U6" s="312"/>
      <c r="V6" s="57"/>
      <c r="W6" s="42"/>
    </row>
    <row r="7" spans="1:74" s="11" customFormat="1" ht="19.5" thickBot="1" x14ac:dyDescent="0.3">
      <c r="A7" s="332"/>
      <c r="B7" s="333"/>
      <c r="C7" s="333"/>
      <c r="D7" s="333"/>
      <c r="E7" s="333"/>
      <c r="F7" s="333"/>
      <c r="G7" s="333"/>
      <c r="H7" s="333"/>
      <c r="I7" s="333"/>
      <c r="J7" s="374"/>
      <c r="K7" s="327"/>
      <c r="L7" s="43"/>
      <c r="M7" s="313"/>
      <c r="N7" s="314"/>
      <c r="O7" s="314"/>
      <c r="P7" s="314"/>
      <c r="Q7" s="314"/>
      <c r="R7" s="314"/>
      <c r="S7" s="314"/>
      <c r="T7" s="314"/>
      <c r="U7" s="314"/>
      <c r="V7" s="58"/>
      <c r="W7" s="42"/>
    </row>
    <row r="8" spans="1:74" s="11" customFormat="1" ht="60.75" thickBot="1" x14ac:dyDescent="0.3">
      <c r="A8" s="62"/>
      <c r="B8" s="63"/>
      <c r="C8" s="63"/>
      <c r="D8" s="63"/>
      <c r="E8" s="63"/>
      <c r="F8" s="235"/>
      <c r="G8" s="235"/>
      <c r="H8" s="63"/>
      <c r="I8" s="63"/>
      <c r="J8" s="271" t="s">
        <v>1255</v>
      </c>
      <c r="K8" s="192"/>
      <c r="L8" s="38"/>
      <c r="M8" s="320"/>
      <c r="N8" s="321"/>
      <c r="O8" s="321"/>
      <c r="P8" s="321"/>
      <c r="Q8" s="321"/>
      <c r="R8" s="321"/>
      <c r="S8" s="321"/>
      <c r="T8" s="321"/>
      <c r="U8" s="321"/>
      <c r="V8" s="55"/>
      <c r="W8" s="54"/>
    </row>
    <row r="9" spans="1:74" s="11" customFormat="1" ht="16.5" thickBot="1" x14ac:dyDescent="0.3">
      <c r="A9" s="334" t="s">
        <v>1520</v>
      </c>
      <c r="B9" s="335"/>
      <c r="C9" s="335"/>
      <c r="D9" s="335"/>
      <c r="E9" s="335"/>
      <c r="F9" s="335"/>
      <c r="G9" s="335"/>
      <c r="H9" s="335"/>
      <c r="I9" s="336"/>
      <c r="J9" s="272">
        <f>SUM(J10:J14)</f>
        <v>0</v>
      </c>
      <c r="K9" s="270">
        <f t="shared" ref="K9:K14" si="0">J9*1.18</f>
        <v>0</v>
      </c>
      <c r="L9" s="36"/>
      <c r="M9" s="320"/>
      <c r="N9" s="321"/>
      <c r="O9" s="321"/>
      <c r="P9" s="321"/>
      <c r="Q9" s="321"/>
      <c r="R9" s="321"/>
      <c r="S9" s="321"/>
      <c r="T9" s="321"/>
      <c r="U9" s="321"/>
      <c r="V9" s="55"/>
      <c r="W9" s="54"/>
    </row>
    <row r="10" spans="1:74" s="11" customFormat="1" ht="16.5" thickBot="1" x14ac:dyDescent="0.3">
      <c r="A10" s="346" t="s">
        <v>1516</v>
      </c>
      <c r="B10" s="347"/>
      <c r="C10" s="347"/>
      <c r="D10" s="347"/>
      <c r="E10" s="347"/>
      <c r="F10" s="347"/>
      <c r="G10" s="347"/>
      <c r="H10" s="347"/>
      <c r="I10" s="348"/>
      <c r="J10" s="273">
        <f>D19</f>
        <v>0</v>
      </c>
      <c r="K10" s="193">
        <f t="shared" si="0"/>
        <v>0</v>
      </c>
      <c r="L10" s="36"/>
      <c r="M10" s="318" t="s">
        <v>1516</v>
      </c>
      <c r="N10" s="319"/>
      <c r="O10" s="319"/>
      <c r="P10" s="319"/>
      <c r="Q10" s="319"/>
      <c r="R10" s="319"/>
      <c r="S10" s="319"/>
      <c r="T10" s="319"/>
      <c r="U10" s="319"/>
      <c r="V10" s="55"/>
      <c r="W10" s="54"/>
    </row>
    <row r="11" spans="1:74" s="11" customFormat="1" ht="16.5" thickBot="1" x14ac:dyDescent="0.3">
      <c r="A11" s="352" t="s">
        <v>1515</v>
      </c>
      <c r="B11" s="353"/>
      <c r="C11" s="353"/>
      <c r="D11" s="353"/>
      <c r="E11" s="353"/>
      <c r="F11" s="353"/>
      <c r="G11" s="353"/>
      <c r="H11" s="353"/>
      <c r="I11" s="354"/>
      <c r="J11" s="272">
        <f>J19</f>
        <v>0</v>
      </c>
      <c r="K11" s="193">
        <f t="shared" si="0"/>
        <v>0</v>
      </c>
      <c r="L11" s="36"/>
      <c r="M11" s="355" t="s">
        <v>1515</v>
      </c>
      <c r="N11" s="356"/>
      <c r="O11" s="356"/>
      <c r="P11" s="356"/>
      <c r="Q11" s="356"/>
      <c r="R11" s="356"/>
      <c r="S11" s="356"/>
      <c r="T11" s="356"/>
      <c r="U11" s="356"/>
      <c r="V11" s="182"/>
      <c r="W11" s="210"/>
    </row>
    <row r="12" spans="1:74" s="11" customFormat="1" ht="16.5" thickBot="1" x14ac:dyDescent="0.3">
      <c r="A12" s="346" t="s">
        <v>1628</v>
      </c>
      <c r="B12" s="347"/>
      <c r="C12" s="347"/>
      <c r="D12" s="347"/>
      <c r="E12" s="347"/>
      <c r="F12" s="347"/>
      <c r="G12" s="347"/>
      <c r="H12" s="347"/>
      <c r="I12" s="348"/>
      <c r="J12" s="273">
        <f>J19*0.2%</f>
        <v>0</v>
      </c>
      <c r="K12" s="193">
        <f t="shared" si="0"/>
        <v>0</v>
      </c>
      <c r="L12" s="36"/>
      <c r="M12" s="357" t="s">
        <v>1628</v>
      </c>
      <c r="N12" s="358"/>
      <c r="O12" s="358"/>
      <c r="P12" s="358"/>
      <c r="Q12" s="358"/>
      <c r="R12" s="358"/>
      <c r="S12" s="358"/>
      <c r="T12" s="358"/>
      <c r="U12" s="358"/>
      <c r="V12" s="183"/>
      <c r="W12" s="211"/>
    </row>
    <row r="13" spans="1:74" s="11" customFormat="1" ht="16.5" thickBot="1" x14ac:dyDescent="0.3">
      <c r="A13" s="352" t="s">
        <v>1518</v>
      </c>
      <c r="B13" s="353"/>
      <c r="C13" s="353"/>
      <c r="D13" s="353"/>
      <c r="E13" s="353"/>
      <c r="F13" s="353"/>
      <c r="G13" s="353"/>
      <c r="H13" s="353"/>
      <c r="I13" s="354"/>
      <c r="J13" s="274"/>
      <c r="K13" s="193">
        <f t="shared" si="0"/>
        <v>0</v>
      </c>
      <c r="L13" s="36"/>
      <c r="M13" s="318" t="s">
        <v>1518</v>
      </c>
      <c r="N13" s="319"/>
      <c r="O13" s="319"/>
      <c r="P13" s="319"/>
      <c r="Q13" s="319"/>
      <c r="R13" s="319"/>
      <c r="S13" s="319"/>
      <c r="T13" s="319"/>
      <c r="U13" s="319"/>
      <c r="V13" s="55"/>
      <c r="W13" s="54"/>
    </row>
    <row r="14" spans="1:74" s="11" customFormat="1" ht="16.5" thickBot="1" x14ac:dyDescent="0.3">
      <c r="A14" s="298" t="s">
        <v>1517</v>
      </c>
      <c r="B14" s="299"/>
      <c r="C14" s="299"/>
      <c r="D14" s="299"/>
      <c r="E14" s="299"/>
      <c r="F14" s="299"/>
      <c r="G14" s="299"/>
      <c r="H14" s="299"/>
      <c r="I14" s="300"/>
      <c r="J14" s="275">
        <f>J19*1%</f>
        <v>0</v>
      </c>
      <c r="K14" s="193">
        <f t="shared" si="0"/>
        <v>0</v>
      </c>
      <c r="L14" s="36"/>
      <c r="M14" s="318" t="s">
        <v>1623</v>
      </c>
      <c r="N14" s="319"/>
      <c r="O14" s="319"/>
      <c r="P14" s="319"/>
      <c r="Q14" s="319"/>
      <c r="R14" s="319"/>
      <c r="S14" s="319"/>
      <c r="T14" s="319"/>
      <c r="U14" s="319"/>
      <c r="V14" s="55"/>
      <c r="W14" s="54"/>
    </row>
    <row r="15" spans="1:74" ht="60.75" thickBot="1" x14ac:dyDescent="0.3">
      <c r="A15" s="303"/>
      <c r="B15" s="304"/>
      <c r="C15" s="305"/>
      <c r="D15" s="189" t="s">
        <v>1255</v>
      </c>
      <c r="E15" s="190"/>
      <c r="F15" s="301"/>
      <c r="G15" s="301"/>
      <c r="H15" s="301"/>
      <c r="I15" s="302"/>
      <c r="J15" s="276"/>
      <c r="K15" s="191"/>
      <c r="L15" s="18"/>
      <c r="M15" s="322" t="s">
        <v>1251</v>
      </c>
      <c r="N15" s="323"/>
      <c r="O15" s="323"/>
      <c r="P15" s="323"/>
      <c r="Q15" s="323"/>
      <c r="R15" s="323"/>
      <c r="S15" s="323"/>
      <c r="T15" s="323"/>
      <c r="U15" s="323"/>
      <c r="V15" s="323"/>
      <c r="W15" s="324"/>
    </row>
    <row r="16" spans="1:74" s="10" customFormat="1" ht="106.5" customHeight="1" x14ac:dyDescent="0.25">
      <c r="A16" s="170" t="s">
        <v>20</v>
      </c>
      <c r="B16" s="171" t="s">
        <v>21</v>
      </c>
      <c r="C16" s="184" t="s">
        <v>22</v>
      </c>
      <c r="D16" s="185" t="s">
        <v>1253</v>
      </c>
      <c r="E16" s="186" t="s">
        <v>1458</v>
      </c>
      <c r="F16" s="236" t="s">
        <v>23</v>
      </c>
      <c r="G16" s="237" t="s">
        <v>1254</v>
      </c>
      <c r="H16" s="187" t="s">
        <v>10</v>
      </c>
      <c r="I16" s="188" t="s">
        <v>24</v>
      </c>
      <c r="J16" s="200" t="s">
        <v>1252</v>
      </c>
      <c r="K16" s="200" t="s">
        <v>1457</v>
      </c>
      <c r="L16" s="48"/>
      <c r="M16" s="195" t="s">
        <v>25</v>
      </c>
      <c r="N16" s="225"/>
      <c r="O16" s="361" t="s">
        <v>1616</v>
      </c>
      <c r="P16" s="362"/>
      <c r="Q16" s="362"/>
      <c r="R16" s="362"/>
      <c r="S16" s="363"/>
      <c r="T16" s="39" t="s">
        <v>1461</v>
      </c>
      <c r="U16" s="39" t="s">
        <v>1249</v>
      </c>
      <c r="V16" s="40" t="s">
        <v>1459</v>
      </c>
      <c r="W16" s="40" t="s">
        <v>1460</v>
      </c>
      <c r="X16" s="16"/>
      <c r="Y16" s="17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  <c r="BF16" s="16"/>
      <c r="BG16" s="16"/>
      <c r="BH16" s="16"/>
      <c r="BI16" s="16"/>
      <c r="BJ16" s="16"/>
      <c r="BK16" s="16"/>
      <c r="BL16" s="16"/>
      <c r="BM16" s="16"/>
      <c r="BN16" s="16"/>
      <c r="BO16" s="16"/>
      <c r="BP16" s="16"/>
      <c r="BQ16" s="16"/>
      <c r="BR16" s="16"/>
      <c r="BS16" s="16"/>
      <c r="BT16" s="16"/>
      <c r="BU16" s="16"/>
      <c r="BV16" s="16"/>
    </row>
    <row r="17" spans="1:74" s="16" customFormat="1" ht="15.75" x14ac:dyDescent="0.25">
      <c r="A17" s="215"/>
      <c r="B17" s="216"/>
      <c r="C17" s="217"/>
      <c r="D17" s="218"/>
      <c r="E17" s="219"/>
      <c r="F17" s="238"/>
      <c r="G17" s="239"/>
      <c r="H17" s="220"/>
      <c r="I17" s="220"/>
      <c r="J17" s="277"/>
      <c r="K17" s="221"/>
      <c r="L17" s="48"/>
      <c r="M17" s="222"/>
      <c r="N17" s="223"/>
      <c r="O17" s="366" t="s">
        <v>1621</v>
      </c>
      <c r="P17" s="368" t="s">
        <v>1617</v>
      </c>
      <c r="Q17" s="368"/>
      <c r="R17" s="364" t="s">
        <v>1618</v>
      </c>
      <c r="S17" s="365"/>
      <c r="T17" s="223"/>
      <c r="U17" s="223"/>
      <c r="V17" s="224"/>
      <c r="W17" s="224"/>
      <c r="Y17" s="17"/>
    </row>
    <row r="18" spans="1:74" s="16" customFormat="1" ht="18" customHeight="1" x14ac:dyDescent="0.25">
      <c r="A18" s="215"/>
      <c r="B18" s="216"/>
      <c r="C18" s="217"/>
      <c r="D18" s="218"/>
      <c r="E18" s="219"/>
      <c r="F18" s="238"/>
      <c r="G18" s="239"/>
      <c r="H18" s="220"/>
      <c r="I18" s="220"/>
      <c r="J18" s="277"/>
      <c r="K18" s="221"/>
      <c r="L18" s="48"/>
      <c r="M18" s="222"/>
      <c r="N18" s="226"/>
      <c r="O18" s="367"/>
      <c r="P18" s="223" t="s">
        <v>1622</v>
      </c>
      <c r="Q18" s="232" t="s">
        <v>1619</v>
      </c>
      <c r="R18" s="223" t="s">
        <v>1620</v>
      </c>
      <c r="S18" s="223"/>
      <c r="T18" s="223"/>
      <c r="U18" s="223"/>
      <c r="V18" s="224"/>
      <c r="W18" s="224"/>
      <c r="Y18" s="17"/>
    </row>
    <row r="19" spans="1:74" s="97" customFormat="1" ht="17.25" x14ac:dyDescent="0.25">
      <c r="A19" s="315" t="s">
        <v>1500</v>
      </c>
      <c r="B19" s="316"/>
      <c r="C19" s="317"/>
      <c r="D19" s="286">
        <f>D21+D43+D224+D295+D660+D709</f>
        <v>0</v>
      </c>
      <c r="E19" s="286">
        <f>D19*1.18</f>
        <v>0</v>
      </c>
      <c r="F19" s="317" t="s">
        <v>1467</v>
      </c>
      <c r="G19" s="359"/>
      <c r="H19" s="359"/>
      <c r="I19" s="359"/>
      <c r="J19" s="286">
        <f>J22+J44+J225+J296+J661+J710</f>
        <v>0</v>
      </c>
      <c r="K19" s="286">
        <f>J19*1.18</f>
        <v>0</v>
      </c>
      <c r="L19" s="59"/>
      <c r="M19" s="196"/>
      <c r="N19" s="227"/>
      <c r="O19" s="60"/>
      <c r="P19" s="60"/>
      <c r="Q19" s="60"/>
      <c r="R19" s="60"/>
      <c r="S19" s="60"/>
      <c r="T19" s="60"/>
      <c r="U19" s="60"/>
      <c r="V19" s="61"/>
      <c r="W19" s="61"/>
      <c r="Y19" s="17"/>
    </row>
    <row r="20" spans="1:74" s="155" customFormat="1" x14ac:dyDescent="0.25">
      <c r="A20" s="201">
        <v>1</v>
      </c>
      <c r="B20" s="146" t="s">
        <v>26</v>
      </c>
      <c r="C20" s="147" t="s">
        <v>27</v>
      </c>
      <c r="D20" s="148"/>
      <c r="E20" s="287"/>
      <c r="F20" s="240"/>
      <c r="G20" s="241"/>
      <c r="H20" s="150"/>
      <c r="I20" s="151"/>
      <c r="J20" s="278"/>
      <c r="K20" s="152"/>
      <c r="L20" s="75"/>
      <c r="M20" s="153"/>
      <c r="N20" s="149"/>
      <c r="O20" s="150"/>
      <c r="P20" s="150"/>
      <c r="Q20" s="150"/>
      <c r="R20" s="150"/>
      <c r="S20" s="150"/>
      <c r="T20" s="150"/>
      <c r="U20" s="150"/>
      <c r="V20" s="154"/>
      <c r="W20" s="154"/>
      <c r="X20" s="64"/>
      <c r="Y20" s="64"/>
      <c r="Z20" s="64"/>
      <c r="AA20" s="64"/>
      <c r="AB20" s="64"/>
      <c r="AC20" s="64"/>
      <c r="AD20" s="64"/>
      <c r="AE20" s="64"/>
      <c r="AF20" s="64"/>
      <c r="AG20" s="64"/>
      <c r="AH20" s="64"/>
      <c r="AI20" s="64"/>
      <c r="AJ20" s="64"/>
      <c r="AK20" s="64"/>
      <c r="AL20" s="64"/>
      <c r="AM20" s="64"/>
      <c r="AN20" s="64"/>
      <c r="AO20" s="64"/>
      <c r="AP20" s="64"/>
      <c r="AQ20" s="64"/>
      <c r="AR20" s="64"/>
      <c r="AS20" s="64"/>
      <c r="AT20" s="64"/>
      <c r="AU20" s="64"/>
      <c r="AV20" s="64"/>
      <c r="AW20" s="64"/>
      <c r="AX20" s="64"/>
      <c r="AY20" s="64"/>
      <c r="AZ20" s="64"/>
      <c r="BA20" s="64"/>
      <c r="BB20" s="64"/>
      <c r="BC20" s="64"/>
      <c r="BD20" s="64"/>
      <c r="BE20" s="64"/>
      <c r="BF20" s="64"/>
      <c r="BG20" s="64"/>
      <c r="BH20" s="64"/>
      <c r="BI20" s="64"/>
      <c r="BJ20" s="64"/>
      <c r="BK20" s="64"/>
      <c r="BL20" s="64"/>
      <c r="BM20" s="64"/>
      <c r="BN20" s="64"/>
      <c r="BO20" s="64"/>
      <c r="BP20" s="64"/>
      <c r="BQ20" s="64"/>
      <c r="BR20" s="64"/>
      <c r="BS20" s="64"/>
      <c r="BT20" s="64"/>
      <c r="BU20" s="64"/>
      <c r="BV20" s="64"/>
    </row>
    <row r="21" spans="1:74" s="145" customFormat="1" x14ac:dyDescent="0.25">
      <c r="A21" s="337" t="s">
        <v>1522</v>
      </c>
      <c r="B21" s="338"/>
      <c r="C21" s="339"/>
      <c r="D21" s="288"/>
      <c r="E21" s="289">
        <f>D21*1.18</f>
        <v>0</v>
      </c>
      <c r="F21" s="161"/>
      <c r="G21" s="162"/>
      <c r="H21" s="156"/>
      <c r="I21" s="157"/>
      <c r="J21" s="158"/>
      <c r="K21" s="143"/>
      <c r="L21" s="44"/>
      <c r="M21" s="51" t="s">
        <v>1324</v>
      </c>
      <c r="N21" s="228"/>
      <c r="O21" s="7"/>
      <c r="P21" s="7"/>
      <c r="Q21" s="7"/>
      <c r="R21" s="7"/>
      <c r="S21" s="7"/>
      <c r="T21" s="7"/>
      <c r="U21" s="142"/>
      <c r="V21" s="144"/>
      <c r="W21" s="144"/>
      <c r="X21" s="64"/>
      <c r="Y21" s="64"/>
      <c r="Z21" s="64"/>
      <c r="AA21" s="64"/>
      <c r="AB21" s="64"/>
      <c r="AC21" s="64"/>
      <c r="AD21" s="64"/>
      <c r="AE21" s="64"/>
      <c r="AF21" s="64"/>
      <c r="AG21" s="64"/>
      <c r="AH21" s="64"/>
      <c r="AI21" s="64"/>
      <c r="AJ21" s="64"/>
      <c r="AK21" s="64"/>
      <c r="AL21" s="64"/>
      <c r="AM21" s="64"/>
      <c r="AN21" s="64"/>
      <c r="AO21" s="64"/>
      <c r="AP21" s="64"/>
      <c r="AQ21" s="64"/>
      <c r="AR21" s="64"/>
      <c r="AS21" s="64"/>
      <c r="AT21" s="64"/>
      <c r="AU21" s="64"/>
      <c r="AV21" s="64"/>
      <c r="AW21" s="64"/>
      <c r="AX21" s="64"/>
      <c r="AY21" s="64"/>
      <c r="AZ21" s="64"/>
      <c r="BA21" s="64"/>
      <c r="BB21" s="64"/>
      <c r="BC21" s="64"/>
      <c r="BD21" s="64"/>
      <c r="BE21" s="64"/>
      <c r="BF21" s="64"/>
      <c r="BG21" s="64"/>
      <c r="BH21" s="64"/>
      <c r="BI21" s="64"/>
      <c r="BJ21" s="64"/>
      <c r="BK21" s="64"/>
      <c r="BL21" s="64"/>
      <c r="BM21" s="64"/>
      <c r="BN21" s="64"/>
      <c r="BO21" s="64"/>
      <c r="BP21" s="64"/>
      <c r="BQ21" s="64"/>
      <c r="BR21" s="64"/>
      <c r="BS21" s="64"/>
      <c r="BT21" s="64"/>
      <c r="BU21" s="64"/>
      <c r="BV21" s="64"/>
    </row>
    <row r="22" spans="1:74" s="145" customFormat="1" x14ac:dyDescent="0.25">
      <c r="A22" s="1"/>
      <c r="B22" s="2"/>
      <c r="C22" s="101"/>
      <c r="D22" s="84"/>
      <c r="E22" s="134"/>
      <c r="F22" s="306" t="s">
        <v>1523</v>
      </c>
      <c r="G22" s="307"/>
      <c r="H22" s="307"/>
      <c r="I22" s="308"/>
      <c r="J22" s="279"/>
      <c r="K22" s="141">
        <f>J22*1.18</f>
        <v>0</v>
      </c>
      <c r="L22" s="37"/>
      <c r="M22" s="51" t="s">
        <v>1325</v>
      </c>
      <c r="N22" s="228"/>
      <c r="O22" s="159"/>
      <c r="P22" s="159"/>
      <c r="Q22" s="159"/>
      <c r="R22" s="159"/>
      <c r="S22" s="159"/>
      <c r="T22" s="159"/>
      <c r="U22" s="142"/>
      <c r="V22" s="144"/>
      <c r="W22" s="144"/>
      <c r="X22" s="64"/>
      <c r="Y22" s="64"/>
      <c r="Z22" s="64"/>
      <c r="AA22" s="64"/>
      <c r="AB22" s="64"/>
      <c r="AC22" s="64"/>
      <c r="AD22" s="64"/>
      <c r="AE22" s="64"/>
      <c r="AF22" s="64"/>
      <c r="AG22" s="64"/>
      <c r="AH22" s="64"/>
      <c r="AI22" s="64"/>
      <c r="AJ22" s="64"/>
      <c r="AK22" s="64"/>
      <c r="AL22" s="64"/>
      <c r="AM22" s="64"/>
      <c r="AN22" s="64"/>
      <c r="AO22" s="64"/>
      <c r="AP22" s="64"/>
      <c r="AQ22" s="64"/>
      <c r="AR22" s="64"/>
      <c r="AS22" s="64"/>
      <c r="AT22" s="64"/>
      <c r="AU22" s="64"/>
      <c r="AV22" s="64"/>
      <c r="AW22" s="64"/>
      <c r="AX22" s="64"/>
      <c r="AY22" s="64"/>
      <c r="AZ22" s="64"/>
      <c r="BA22" s="64"/>
      <c r="BB22" s="64"/>
      <c r="BC22" s="64"/>
      <c r="BD22" s="64"/>
      <c r="BE22" s="64"/>
      <c r="BF22" s="64"/>
      <c r="BG22" s="64"/>
      <c r="BH22" s="64"/>
      <c r="BI22" s="64"/>
      <c r="BJ22" s="64"/>
      <c r="BK22" s="64"/>
      <c r="BL22" s="64"/>
      <c r="BM22" s="64"/>
      <c r="BN22" s="64"/>
      <c r="BO22" s="64"/>
      <c r="BP22" s="64"/>
      <c r="BQ22" s="64"/>
      <c r="BR22" s="64"/>
      <c r="BS22" s="64"/>
      <c r="BT22" s="64"/>
      <c r="BU22" s="64"/>
      <c r="BV22" s="64"/>
    </row>
    <row r="23" spans="1:74" s="64" customFormat="1" ht="30" outlineLevel="1" x14ac:dyDescent="0.25">
      <c r="A23" s="1"/>
      <c r="B23" s="2"/>
      <c r="C23" s="15"/>
      <c r="D23" s="98"/>
      <c r="E23" s="134"/>
      <c r="F23" s="242" t="s">
        <v>28</v>
      </c>
      <c r="G23" s="243" t="s">
        <v>29</v>
      </c>
      <c r="H23" s="73" t="s">
        <v>0</v>
      </c>
      <c r="I23" s="96">
        <v>4921</v>
      </c>
      <c r="J23" s="102"/>
      <c r="K23" s="72"/>
      <c r="L23" s="75"/>
      <c r="M23" s="76"/>
      <c r="N23" s="99"/>
      <c r="O23" s="73"/>
      <c r="P23" s="73"/>
      <c r="Q23" s="73"/>
      <c r="R23" s="73"/>
      <c r="S23" s="73"/>
      <c r="T23" s="73"/>
      <c r="U23" s="73"/>
      <c r="V23" s="77"/>
      <c r="W23" s="77"/>
    </row>
    <row r="24" spans="1:74" s="64" customFormat="1" ht="30" outlineLevel="1" x14ac:dyDescent="0.25">
      <c r="A24" s="1"/>
      <c r="B24" s="2"/>
      <c r="C24" s="15"/>
      <c r="D24" s="98"/>
      <c r="E24" s="134"/>
      <c r="F24" s="242" t="s">
        <v>30</v>
      </c>
      <c r="G24" s="243" t="s">
        <v>31</v>
      </c>
      <c r="H24" s="73" t="s">
        <v>0</v>
      </c>
      <c r="I24" s="96">
        <v>5767</v>
      </c>
      <c r="J24" s="102"/>
      <c r="K24" s="72"/>
      <c r="L24" s="75"/>
      <c r="M24" s="76"/>
      <c r="N24" s="99"/>
      <c r="O24" s="73"/>
      <c r="P24" s="73"/>
      <c r="Q24" s="73"/>
      <c r="R24" s="73"/>
      <c r="S24" s="73"/>
      <c r="T24" s="73"/>
      <c r="U24" s="73"/>
      <c r="V24" s="77"/>
      <c r="W24" s="77"/>
    </row>
    <row r="25" spans="1:74" s="64" customFormat="1" ht="30" outlineLevel="1" x14ac:dyDescent="0.25">
      <c r="A25" s="1"/>
      <c r="B25" s="2"/>
      <c r="C25" s="15"/>
      <c r="D25" s="98"/>
      <c r="E25" s="134"/>
      <c r="F25" s="242" t="s">
        <v>32</v>
      </c>
      <c r="G25" s="243" t="s">
        <v>33</v>
      </c>
      <c r="H25" s="73" t="s">
        <v>0</v>
      </c>
      <c r="I25" s="96">
        <v>471</v>
      </c>
      <c r="J25" s="102"/>
      <c r="K25" s="72"/>
      <c r="L25" s="75"/>
      <c r="M25" s="76"/>
      <c r="N25" s="99"/>
      <c r="O25" s="73"/>
      <c r="P25" s="73"/>
      <c r="Q25" s="73"/>
      <c r="R25" s="73"/>
      <c r="S25" s="73"/>
      <c r="T25" s="73"/>
      <c r="U25" s="73"/>
      <c r="V25" s="77"/>
      <c r="W25" s="77"/>
    </row>
    <row r="26" spans="1:74" s="64" customFormat="1" outlineLevel="1" x14ac:dyDescent="0.25">
      <c r="A26" s="1"/>
      <c r="B26" s="2"/>
      <c r="C26" s="15"/>
      <c r="D26" s="98"/>
      <c r="E26" s="134"/>
      <c r="F26" s="242" t="s">
        <v>34</v>
      </c>
      <c r="G26" s="243" t="s">
        <v>1418</v>
      </c>
      <c r="H26" s="73" t="s">
        <v>35</v>
      </c>
      <c r="I26" s="96">
        <v>1021</v>
      </c>
      <c r="J26" s="102"/>
      <c r="K26" s="72"/>
      <c r="L26" s="75"/>
      <c r="M26" s="76"/>
      <c r="N26" s="99"/>
      <c r="O26" s="73"/>
      <c r="P26" s="73"/>
      <c r="Q26" s="73"/>
      <c r="R26" s="73"/>
      <c r="S26" s="73"/>
      <c r="T26" s="73"/>
      <c r="U26" s="73"/>
      <c r="V26" s="77"/>
      <c r="W26" s="77"/>
    </row>
    <row r="27" spans="1:74" s="64" customFormat="1" outlineLevel="1" x14ac:dyDescent="0.25">
      <c r="A27" s="1"/>
      <c r="B27" s="2"/>
      <c r="C27" s="15"/>
      <c r="D27" s="98"/>
      <c r="E27" s="134"/>
      <c r="F27" s="242" t="s">
        <v>36</v>
      </c>
      <c r="G27" s="243" t="s">
        <v>37</v>
      </c>
      <c r="H27" s="73" t="s">
        <v>35</v>
      </c>
      <c r="I27" s="96">
        <v>1024</v>
      </c>
      <c r="J27" s="102"/>
      <c r="K27" s="72"/>
      <c r="L27" s="75"/>
      <c r="M27" s="76"/>
      <c r="N27" s="99"/>
      <c r="O27" s="73"/>
      <c r="P27" s="73"/>
      <c r="Q27" s="73"/>
      <c r="R27" s="73"/>
      <c r="S27" s="73"/>
      <c r="T27" s="73"/>
      <c r="U27" s="73"/>
      <c r="V27" s="77"/>
      <c r="W27" s="77"/>
    </row>
    <row r="28" spans="1:74" s="64" customFormat="1" outlineLevel="1" x14ac:dyDescent="0.25">
      <c r="A28" s="1"/>
      <c r="B28" s="2"/>
      <c r="C28" s="15"/>
      <c r="D28" s="98"/>
      <c r="E28" s="134"/>
      <c r="F28" s="242" t="s">
        <v>38</v>
      </c>
      <c r="G28" s="243" t="s">
        <v>39</v>
      </c>
      <c r="H28" s="73" t="s">
        <v>35</v>
      </c>
      <c r="I28" s="96">
        <v>1118</v>
      </c>
      <c r="J28" s="102"/>
      <c r="K28" s="72"/>
      <c r="L28" s="75"/>
      <c r="M28" s="76"/>
      <c r="N28" s="99"/>
      <c r="O28" s="73"/>
      <c r="P28" s="73"/>
      <c r="Q28" s="73"/>
      <c r="R28" s="73"/>
      <c r="S28" s="73"/>
      <c r="T28" s="73"/>
      <c r="U28" s="73"/>
      <c r="V28" s="77"/>
      <c r="W28" s="77"/>
    </row>
    <row r="29" spans="1:74" s="64" customFormat="1" ht="30" outlineLevel="1" x14ac:dyDescent="0.25">
      <c r="A29" s="1"/>
      <c r="B29" s="2"/>
      <c r="C29" s="15"/>
      <c r="D29" s="98"/>
      <c r="E29" s="134"/>
      <c r="F29" s="242" t="s">
        <v>40</v>
      </c>
      <c r="G29" s="243" t="s">
        <v>41</v>
      </c>
      <c r="H29" s="73" t="s">
        <v>1</v>
      </c>
      <c r="I29" s="96">
        <v>24333</v>
      </c>
      <c r="J29" s="102"/>
      <c r="K29" s="72"/>
      <c r="L29" s="75"/>
      <c r="M29" s="76"/>
      <c r="N29" s="99"/>
      <c r="O29" s="73"/>
      <c r="P29" s="73"/>
      <c r="Q29" s="73"/>
      <c r="R29" s="73"/>
      <c r="S29" s="73"/>
      <c r="T29" s="73"/>
      <c r="U29" s="73"/>
      <c r="V29" s="77"/>
      <c r="W29" s="77"/>
    </row>
    <row r="30" spans="1:74" s="64" customFormat="1" outlineLevel="1" x14ac:dyDescent="0.25">
      <c r="A30" s="1"/>
      <c r="B30" s="2"/>
      <c r="C30" s="15"/>
      <c r="D30" s="98"/>
      <c r="E30" s="134"/>
      <c r="F30" s="242" t="s">
        <v>42</v>
      </c>
      <c r="G30" s="243" t="s">
        <v>43</v>
      </c>
      <c r="H30" s="73" t="s">
        <v>1</v>
      </c>
      <c r="I30" s="74">
        <v>6</v>
      </c>
      <c r="J30" s="102"/>
      <c r="K30" s="72"/>
      <c r="L30" s="75"/>
      <c r="M30" s="76"/>
      <c r="N30" s="99"/>
      <c r="O30" s="73"/>
      <c r="P30" s="73"/>
      <c r="Q30" s="73"/>
      <c r="R30" s="73"/>
      <c r="S30" s="73"/>
      <c r="T30" s="73"/>
      <c r="U30" s="73"/>
      <c r="V30" s="77"/>
      <c r="W30" s="77"/>
    </row>
    <row r="31" spans="1:74" s="64" customFormat="1" outlineLevel="1" x14ac:dyDescent="0.25">
      <c r="A31" s="1"/>
      <c r="B31" s="2"/>
      <c r="C31" s="15"/>
      <c r="D31" s="98"/>
      <c r="E31" s="134"/>
      <c r="F31" s="242" t="s">
        <v>44</v>
      </c>
      <c r="G31" s="243" t="s">
        <v>45</v>
      </c>
      <c r="H31" s="73" t="s">
        <v>1</v>
      </c>
      <c r="I31" s="96">
        <v>282</v>
      </c>
      <c r="J31" s="102"/>
      <c r="K31" s="72"/>
      <c r="L31" s="75"/>
      <c r="M31" s="76"/>
      <c r="N31" s="99"/>
      <c r="O31" s="73"/>
      <c r="P31" s="73"/>
      <c r="Q31" s="73"/>
      <c r="R31" s="73"/>
      <c r="S31" s="73"/>
      <c r="T31" s="73"/>
      <c r="U31" s="73"/>
      <c r="V31" s="77"/>
      <c r="W31" s="77"/>
    </row>
    <row r="32" spans="1:74" s="64" customFormat="1" ht="30" outlineLevel="1" x14ac:dyDescent="0.25">
      <c r="A32" s="1"/>
      <c r="B32" s="2"/>
      <c r="C32" s="15"/>
      <c r="D32" s="98"/>
      <c r="E32" s="134"/>
      <c r="F32" s="242" t="s">
        <v>46</v>
      </c>
      <c r="G32" s="243" t="s">
        <v>1420</v>
      </c>
      <c r="H32" s="73" t="s">
        <v>1</v>
      </c>
      <c r="I32" s="74">
        <v>150</v>
      </c>
      <c r="J32" s="102"/>
      <c r="K32" s="72"/>
      <c r="L32" s="75"/>
      <c r="M32" s="76"/>
      <c r="N32" s="99"/>
      <c r="O32" s="73"/>
      <c r="P32" s="73"/>
      <c r="Q32" s="73"/>
      <c r="R32" s="73"/>
      <c r="S32" s="73"/>
      <c r="T32" s="73"/>
      <c r="U32" s="73"/>
      <c r="V32" s="77"/>
      <c r="W32" s="77"/>
    </row>
    <row r="33" spans="1:74" s="64" customFormat="1" outlineLevel="1" x14ac:dyDescent="0.25">
      <c r="A33" s="1"/>
      <c r="B33" s="2"/>
      <c r="C33" s="15"/>
      <c r="D33" s="98"/>
      <c r="E33" s="134"/>
      <c r="F33" s="242" t="s">
        <v>47</v>
      </c>
      <c r="G33" s="243" t="s">
        <v>48</v>
      </c>
      <c r="H33" s="73" t="s">
        <v>1</v>
      </c>
      <c r="I33" s="74">
        <v>67</v>
      </c>
      <c r="J33" s="102"/>
      <c r="K33" s="72"/>
      <c r="L33" s="75"/>
      <c r="M33" s="76"/>
      <c r="N33" s="99"/>
      <c r="O33" s="73"/>
      <c r="P33" s="73"/>
      <c r="Q33" s="73"/>
      <c r="R33" s="73"/>
      <c r="S33" s="73"/>
      <c r="T33" s="73"/>
      <c r="U33" s="73"/>
      <c r="V33" s="77"/>
      <c r="W33" s="77"/>
    </row>
    <row r="34" spans="1:74" s="64" customFormat="1" outlineLevel="1" x14ac:dyDescent="0.25">
      <c r="A34" s="1"/>
      <c r="B34" s="2"/>
      <c r="C34" s="15"/>
      <c r="D34" s="98"/>
      <c r="E34" s="134"/>
      <c r="F34" s="242" t="s">
        <v>49</v>
      </c>
      <c r="G34" s="243" t="s">
        <v>1419</v>
      </c>
      <c r="H34" s="73" t="s">
        <v>1</v>
      </c>
      <c r="I34" s="96">
        <v>45</v>
      </c>
      <c r="J34" s="102"/>
      <c r="K34" s="72"/>
      <c r="L34" s="75"/>
      <c r="M34" s="76"/>
      <c r="N34" s="99"/>
      <c r="O34" s="73"/>
      <c r="P34" s="73"/>
      <c r="Q34" s="73"/>
      <c r="R34" s="73"/>
      <c r="S34" s="73"/>
      <c r="T34" s="73"/>
      <c r="U34" s="73"/>
      <c r="V34" s="77"/>
      <c r="W34" s="77"/>
    </row>
    <row r="35" spans="1:74" s="64" customFormat="1" outlineLevel="1" x14ac:dyDescent="0.25">
      <c r="A35" s="1"/>
      <c r="B35" s="2"/>
      <c r="C35" s="15"/>
      <c r="D35" s="98"/>
      <c r="E35" s="134"/>
      <c r="F35" s="242" t="s">
        <v>50</v>
      </c>
      <c r="G35" s="243" t="s">
        <v>1422</v>
      </c>
      <c r="H35" s="73" t="s">
        <v>1</v>
      </c>
      <c r="I35" s="96">
        <v>19</v>
      </c>
      <c r="J35" s="102"/>
      <c r="K35" s="72"/>
      <c r="L35" s="75"/>
      <c r="M35" s="76"/>
      <c r="N35" s="99"/>
      <c r="O35" s="73"/>
      <c r="P35" s="73"/>
      <c r="Q35" s="73"/>
      <c r="R35" s="73"/>
      <c r="S35" s="73"/>
      <c r="T35" s="73"/>
      <c r="U35" s="73"/>
      <c r="V35" s="77"/>
      <c r="W35" s="77"/>
    </row>
    <row r="36" spans="1:74" s="64" customFormat="1" outlineLevel="1" x14ac:dyDescent="0.25">
      <c r="A36" s="1"/>
      <c r="B36" s="2"/>
      <c r="C36" s="15"/>
      <c r="D36" s="98"/>
      <c r="E36" s="134"/>
      <c r="F36" s="242" t="s">
        <v>52</v>
      </c>
      <c r="G36" s="243" t="s">
        <v>1423</v>
      </c>
      <c r="H36" s="73" t="s">
        <v>1</v>
      </c>
      <c r="I36" s="96">
        <v>11</v>
      </c>
      <c r="J36" s="102"/>
      <c r="K36" s="72"/>
      <c r="L36" s="75"/>
      <c r="M36" s="76"/>
      <c r="N36" s="99"/>
      <c r="O36" s="73"/>
      <c r="P36" s="73"/>
      <c r="Q36" s="73"/>
      <c r="R36" s="73"/>
      <c r="S36" s="73"/>
      <c r="T36" s="73"/>
      <c r="U36" s="73"/>
      <c r="V36" s="77"/>
      <c r="W36" s="77"/>
    </row>
    <row r="37" spans="1:74" s="64" customFormat="1" outlineLevel="1" x14ac:dyDescent="0.25">
      <c r="A37" s="1"/>
      <c r="B37" s="2"/>
      <c r="C37" s="15"/>
      <c r="D37" s="98"/>
      <c r="E37" s="134"/>
      <c r="F37" s="242" t="s">
        <v>54</v>
      </c>
      <c r="G37" s="243" t="s">
        <v>1421</v>
      </c>
      <c r="H37" s="73" t="s">
        <v>51</v>
      </c>
      <c r="I37" s="74">
        <v>3</v>
      </c>
      <c r="J37" s="102"/>
      <c r="K37" s="72"/>
      <c r="L37" s="75"/>
      <c r="M37" s="76"/>
      <c r="N37" s="99"/>
      <c r="O37" s="73"/>
      <c r="P37" s="73"/>
      <c r="Q37" s="73"/>
      <c r="R37" s="73"/>
      <c r="S37" s="73"/>
      <c r="T37" s="73"/>
      <c r="U37" s="73"/>
      <c r="V37" s="77"/>
      <c r="W37" s="77"/>
    </row>
    <row r="38" spans="1:74" s="64" customFormat="1" outlineLevel="1" x14ac:dyDescent="0.25">
      <c r="A38" s="1"/>
      <c r="B38" s="2"/>
      <c r="C38" s="15"/>
      <c r="D38" s="98"/>
      <c r="E38" s="134"/>
      <c r="F38" s="242" t="s">
        <v>56</v>
      </c>
      <c r="G38" s="243" t="s">
        <v>53</v>
      </c>
      <c r="H38" s="73" t="s">
        <v>0</v>
      </c>
      <c r="I38" s="96">
        <v>96</v>
      </c>
      <c r="J38" s="102"/>
      <c r="K38" s="72"/>
      <c r="L38" s="75"/>
      <c r="M38" s="76"/>
      <c r="N38" s="99"/>
      <c r="O38" s="73"/>
      <c r="P38" s="73"/>
      <c r="Q38" s="73"/>
      <c r="R38" s="73"/>
      <c r="S38" s="73"/>
      <c r="T38" s="73"/>
      <c r="U38" s="73"/>
      <c r="V38" s="77"/>
      <c r="W38" s="77"/>
    </row>
    <row r="39" spans="1:74" s="64" customFormat="1" outlineLevel="1" x14ac:dyDescent="0.25">
      <c r="A39" s="1"/>
      <c r="B39" s="2"/>
      <c r="C39" s="15"/>
      <c r="D39" s="98"/>
      <c r="E39" s="134"/>
      <c r="F39" s="242" t="s">
        <v>58</v>
      </c>
      <c r="G39" s="243" t="s">
        <v>55</v>
      </c>
      <c r="H39" s="73" t="s">
        <v>0</v>
      </c>
      <c r="I39" s="96">
        <v>7177</v>
      </c>
      <c r="J39" s="102"/>
      <c r="K39" s="72"/>
      <c r="L39" s="75"/>
      <c r="M39" s="76"/>
      <c r="N39" s="99"/>
      <c r="O39" s="73"/>
      <c r="P39" s="73"/>
      <c r="Q39" s="73"/>
      <c r="R39" s="73"/>
      <c r="S39" s="73"/>
      <c r="T39" s="73"/>
      <c r="U39" s="73"/>
      <c r="V39" s="77"/>
      <c r="W39" s="77"/>
    </row>
    <row r="40" spans="1:74" s="64" customFormat="1" outlineLevel="1" x14ac:dyDescent="0.25">
      <c r="A40" s="1"/>
      <c r="B40" s="2"/>
      <c r="C40" s="15"/>
      <c r="D40" s="98"/>
      <c r="E40" s="134"/>
      <c r="F40" s="242" t="s">
        <v>1424</v>
      </c>
      <c r="G40" s="243" t="s">
        <v>57</v>
      </c>
      <c r="H40" s="73" t="s">
        <v>51</v>
      </c>
      <c r="I40" s="96">
        <v>1689</v>
      </c>
      <c r="J40" s="102"/>
      <c r="K40" s="72"/>
      <c r="L40" s="75"/>
      <c r="M40" s="76"/>
      <c r="N40" s="99"/>
      <c r="O40" s="73"/>
      <c r="P40" s="73"/>
      <c r="Q40" s="73"/>
      <c r="R40" s="73"/>
      <c r="S40" s="73"/>
      <c r="T40" s="73"/>
      <c r="U40" s="73"/>
      <c r="V40" s="77"/>
      <c r="W40" s="77"/>
    </row>
    <row r="41" spans="1:74" s="64" customFormat="1" outlineLevel="1" x14ac:dyDescent="0.25">
      <c r="A41" s="1"/>
      <c r="B41" s="2"/>
      <c r="C41" s="15"/>
      <c r="D41" s="98"/>
      <c r="E41" s="134"/>
      <c r="F41" s="242" t="s">
        <v>1425</v>
      </c>
      <c r="G41" s="243" t="s">
        <v>59</v>
      </c>
      <c r="H41" s="73" t="s">
        <v>51</v>
      </c>
      <c r="I41" s="96">
        <v>160</v>
      </c>
      <c r="J41" s="102"/>
      <c r="K41" s="72"/>
      <c r="L41" s="75"/>
      <c r="M41" s="76"/>
      <c r="N41" s="99"/>
      <c r="O41" s="73"/>
      <c r="P41" s="73"/>
      <c r="Q41" s="73"/>
      <c r="R41" s="73"/>
      <c r="S41" s="73"/>
      <c r="T41" s="73"/>
      <c r="U41" s="73"/>
      <c r="V41" s="77"/>
      <c r="W41" s="77"/>
    </row>
    <row r="42" spans="1:74" s="155" customFormat="1" x14ac:dyDescent="0.25">
      <c r="A42" s="201">
        <v>2</v>
      </c>
      <c r="B42" s="146" t="s">
        <v>60</v>
      </c>
      <c r="C42" s="147" t="s">
        <v>61</v>
      </c>
      <c r="D42" s="148"/>
      <c r="E42" s="287"/>
      <c r="F42" s="240"/>
      <c r="G42" s="241"/>
      <c r="H42" s="150"/>
      <c r="I42" s="151"/>
      <c r="J42" s="278"/>
      <c r="K42" s="152"/>
      <c r="L42" s="75"/>
      <c r="M42" s="153"/>
      <c r="N42" s="149"/>
      <c r="O42" s="150"/>
      <c r="P42" s="150"/>
      <c r="Q42" s="150"/>
      <c r="R42" s="150"/>
      <c r="S42" s="150"/>
      <c r="T42" s="150"/>
      <c r="U42" s="150"/>
      <c r="V42" s="154"/>
      <c r="W42" s="154"/>
      <c r="X42" s="64"/>
      <c r="Y42" s="64"/>
      <c r="Z42" s="64"/>
      <c r="AA42" s="64"/>
      <c r="AB42" s="64"/>
      <c r="AC42" s="64"/>
      <c r="AD42" s="64"/>
      <c r="AE42" s="64"/>
      <c r="AF42" s="64"/>
      <c r="AG42" s="64"/>
      <c r="AH42" s="64"/>
      <c r="AI42" s="64"/>
      <c r="AJ42" s="64"/>
      <c r="AK42" s="64"/>
      <c r="AL42" s="64"/>
      <c r="AM42" s="64"/>
      <c r="AN42" s="64"/>
      <c r="AO42" s="64"/>
      <c r="AP42" s="64"/>
      <c r="AQ42" s="64"/>
      <c r="AR42" s="64"/>
      <c r="AS42" s="64"/>
      <c r="AT42" s="64"/>
      <c r="AU42" s="64"/>
      <c r="AV42" s="64"/>
      <c r="AW42" s="64"/>
      <c r="AX42" s="64"/>
      <c r="AY42" s="64"/>
      <c r="AZ42" s="64"/>
      <c r="BA42" s="64"/>
      <c r="BB42" s="64"/>
      <c r="BC42" s="64"/>
      <c r="BD42" s="64"/>
      <c r="BE42" s="64"/>
      <c r="BF42" s="64"/>
      <c r="BG42" s="64"/>
      <c r="BH42" s="64"/>
      <c r="BI42" s="64"/>
      <c r="BJ42" s="64"/>
      <c r="BK42" s="64"/>
      <c r="BL42" s="64"/>
      <c r="BM42" s="64"/>
      <c r="BN42" s="64"/>
      <c r="BO42" s="64"/>
      <c r="BP42" s="64"/>
      <c r="BQ42" s="64"/>
      <c r="BR42" s="64"/>
      <c r="BS42" s="64"/>
      <c r="BT42" s="64"/>
      <c r="BU42" s="64"/>
      <c r="BV42" s="64"/>
    </row>
    <row r="43" spans="1:74" s="169" customFormat="1" x14ac:dyDescent="0.25">
      <c r="A43" s="360" t="s">
        <v>1524</v>
      </c>
      <c r="B43" s="350"/>
      <c r="C43" s="351"/>
      <c r="D43" s="288"/>
      <c r="E43" s="289">
        <f>D43*1.18</f>
        <v>0</v>
      </c>
      <c r="F43" s="161"/>
      <c r="G43" s="162"/>
      <c r="H43" s="163"/>
      <c r="I43" s="164"/>
      <c r="J43" s="280"/>
      <c r="K43" s="165"/>
      <c r="L43" s="199"/>
      <c r="M43" s="160" t="s">
        <v>1247</v>
      </c>
      <c r="N43" s="229"/>
      <c r="O43" s="166"/>
      <c r="P43" s="166"/>
      <c r="Q43" s="166"/>
      <c r="R43" s="166"/>
      <c r="S43" s="166"/>
      <c r="T43" s="166"/>
      <c r="U43" s="167"/>
      <c r="V43" s="168"/>
      <c r="W43" s="168"/>
      <c r="X43" s="214"/>
      <c r="Y43" s="214"/>
      <c r="Z43" s="214"/>
      <c r="AA43" s="214"/>
      <c r="AB43" s="214"/>
      <c r="AC43" s="214"/>
      <c r="AD43" s="214"/>
      <c r="AE43" s="214"/>
      <c r="AF43" s="214"/>
      <c r="AG43" s="214"/>
      <c r="AH43" s="214"/>
      <c r="AI43" s="214"/>
      <c r="AJ43" s="214"/>
      <c r="AK43" s="214"/>
      <c r="AL43" s="214"/>
      <c r="AM43" s="214"/>
      <c r="AN43" s="214"/>
      <c r="AO43" s="214"/>
      <c r="AP43" s="214"/>
      <c r="AQ43" s="214"/>
      <c r="AR43" s="214"/>
      <c r="AS43" s="214"/>
      <c r="AT43" s="214"/>
      <c r="AU43" s="214"/>
      <c r="AV43" s="214"/>
      <c r="AW43" s="214"/>
      <c r="AX43" s="214"/>
      <c r="AY43" s="214"/>
      <c r="AZ43" s="214"/>
      <c r="BA43" s="214"/>
      <c r="BB43" s="214"/>
      <c r="BC43" s="214"/>
      <c r="BD43" s="214"/>
      <c r="BE43" s="214"/>
      <c r="BF43" s="214"/>
      <c r="BG43" s="214"/>
      <c r="BH43" s="214"/>
      <c r="BI43" s="214"/>
      <c r="BJ43" s="214"/>
      <c r="BK43" s="214"/>
      <c r="BL43" s="214"/>
      <c r="BM43" s="214"/>
      <c r="BN43" s="214"/>
      <c r="BO43" s="214"/>
      <c r="BP43" s="214"/>
      <c r="BQ43" s="214"/>
      <c r="BR43" s="214"/>
      <c r="BS43" s="214"/>
      <c r="BT43" s="214"/>
      <c r="BU43" s="214"/>
      <c r="BV43" s="214"/>
    </row>
    <row r="44" spans="1:74" s="145" customFormat="1" x14ac:dyDescent="0.25">
      <c r="A44" s="1"/>
      <c r="B44" s="2"/>
      <c r="C44" s="101"/>
      <c r="D44" s="84"/>
      <c r="E44" s="134"/>
      <c r="F44" s="306" t="s">
        <v>1525</v>
      </c>
      <c r="G44" s="307"/>
      <c r="H44" s="307"/>
      <c r="I44" s="308"/>
      <c r="J44" s="279"/>
      <c r="K44" s="141">
        <f>J44*1.18</f>
        <v>0</v>
      </c>
      <c r="L44" s="37"/>
      <c r="M44" s="51" t="s">
        <v>1248</v>
      </c>
      <c r="N44" s="228"/>
      <c r="O44" s="159"/>
      <c r="P44" s="159"/>
      <c r="Q44" s="159"/>
      <c r="R44" s="159"/>
      <c r="S44" s="159"/>
      <c r="T44" s="159"/>
      <c r="U44" s="142"/>
      <c r="V44" s="144"/>
      <c r="W44" s="144"/>
      <c r="X44" s="64"/>
      <c r="Y44" s="64"/>
      <c r="Z44" s="64"/>
      <c r="AA44" s="64"/>
      <c r="AB44" s="64"/>
      <c r="AC44" s="64"/>
      <c r="AD44" s="64"/>
      <c r="AE44" s="64"/>
      <c r="AF44" s="64"/>
      <c r="AG44" s="64"/>
      <c r="AH44" s="64"/>
      <c r="AI44" s="64"/>
      <c r="AJ44" s="64"/>
      <c r="AK44" s="64"/>
      <c r="AL44" s="64"/>
      <c r="AM44" s="64"/>
      <c r="AN44" s="64"/>
      <c r="AO44" s="64"/>
      <c r="AP44" s="64"/>
      <c r="AQ44" s="64"/>
      <c r="AR44" s="64"/>
      <c r="AS44" s="64"/>
      <c r="AT44" s="64"/>
      <c r="AU44" s="64"/>
      <c r="AV44" s="64"/>
      <c r="AW44" s="64"/>
      <c r="AX44" s="64"/>
      <c r="AY44" s="64"/>
      <c r="AZ44" s="64"/>
      <c r="BA44" s="64"/>
      <c r="BB44" s="64"/>
      <c r="BC44" s="64"/>
      <c r="BD44" s="64"/>
      <c r="BE44" s="64"/>
      <c r="BF44" s="64"/>
      <c r="BG44" s="64"/>
      <c r="BH44" s="64"/>
      <c r="BI44" s="64"/>
      <c r="BJ44" s="64"/>
      <c r="BK44" s="64"/>
      <c r="BL44" s="64"/>
      <c r="BM44" s="64"/>
      <c r="BN44" s="64"/>
      <c r="BO44" s="64"/>
      <c r="BP44" s="64"/>
      <c r="BQ44" s="64"/>
      <c r="BR44" s="64"/>
      <c r="BS44" s="64"/>
      <c r="BT44" s="64"/>
      <c r="BU44" s="64"/>
      <c r="BV44" s="64"/>
    </row>
    <row r="45" spans="1:74" s="64" customFormat="1" outlineLevel="1" x14ac:dyDescent="0.25">
      <c r="A45" s="65"/>
      <c r="B45" s="71"/>
      <c r="C45" s="101"/>
      <c r="D45" s="98"/>
      <c r="E45" s="290"/>
      <c r="F45" s="244" t="s">
        <v>62</v>
      </c>
      <c r="G45" s="245" t="s">
        <v>63</v>
      </c>
      <c r="H45" s="104"/>
      <c r="I45" s="105"/>
      <c r="J45" s="106"/>
      <c r="K45" s="107"/>
      <c r="L45" s="108"/>
      <c r="M45" s="109"/>
      <c r="N45" s="103"/>
      <c r="O45" s="104"/>
      <c r="P45" s="104"/>
      <c r="Q45" s="104"/>
      <c r="R45" s="104"/>
      <c r="S45" s="104"/>
      <c r="T45" s="104"/>
      <c r="U45" s="104"/>
      <c r="V45" s="110"/>
      <c r="W45" s="110"/>
    </row>
    <row r="46" spans="1:74" s="64" customFormat="1" outlineLevel="1" x14ac:dyDescent="0.25">
      <c r="A46" s="65"/>
      <c r="B46" s="71"/>
      <c r="C46" s="101"/>
      <c r="D46" s="98"/>
      <c r="E46" s="134"/>
      <c r="F46" s="244" t="s">
        <v>64</v>
      </c>
      <c r="G46" s="245" t="s">
        <v>65</v>
      </c>
      <c r="H46" s="73"/>
      <c r="I46" s="68"/>
      <c r="J46" s="102"/>
      <c r="K46" s="72"/>
      <c r="L46" s="75"/>
      <c r="M46" s="76"/>
      <c r="N46" s="99"/>
      <c r="O46" s="73"/>
      <c r="P46" s="73"/>
      <c r="Q46" s="73"/>
      <c r="R46" s="73"/>
      <c r="S46" s="73"/>
      <c r="T46" s="73"/>
      <c r="U46" s="73"/>
      <c r="V46" s="77"/>
      <c r="W46" s="77"/>
    </row>
    <row r="47" spans="1:74" s="64" customFormat="1" ht="30" outlineLevel="1" x14ac:dyDescent="0.25">
      <c r="A47" s="65"/>
      <c r="B47" s="71"/>
      <c r="C47" s="101"/>
      <c r="D47" s="98"/>
      <c r="E47" s="291"/>
      <c r="F47" s="246" t="s">
        <v>66</v>
      </c>
      <c r="G47" s="247" t="s">
        <v>67</v>
      </c>
      <c r="H47" s="112" t="s">
        <v>0</v>
      </c>
      <c r="I47" s="68">
        <v>13737</v>
      </c>
      <c r="J47" s="113"/>
      <c r="K47" s="66"/>
      <c r="L47" s="69"/>
      <c r="M47" s="114"/>
      <c r="N47" s="111"/>
      <c r="O47" s="67"/>
      <c r="P47" s="67"/>
      <c r="Q47" s="67"/>
      <c r="R47" s="67"/>
      <c r="S47" s="67"/>
      <c r="T47" s="67"/>
      <c r="U47" s="67"/>
      <c r="V47" s="70"/>
      <c r="W47" s="70"/>
    </row>
    <row r="48" spans="1:74" s="64" customFormat="1" outlineLevel="1" x14ac:dyDescent="0.25">
      <c r="A48" s="65"/>
      <c r="B48" s="71"/>
      <c r="C48" s="101"/>
      <c r="D48" s="98"/>
      <c r="E48" s="291"/>
      <c r="F48" s="246" t="s">
        <v>68</v>
      </c>
      <c r="G48" s="243" t="s">
        <v>69</v>
      </c>
      <c r="H48" s="112" t="s">
        <v>0</v>
      </c>
      <c r="I48" s="68">
        <v>2284</v>
      </c>
      <c r="J48" s="113"/>
      <c r="K48" s="66"/>
      <c r="L48" s="69"/>
      <c r="M48" s="114"/>
      <c r="N48" s="111"/>
      <c r="O48" s="67"/>
      <c r="P48" s="67"/>
      <c r="Q48" s="67"/>
      <c r="R48" s="67"/>
      <c r="S48" s="67"/>
      <c r="T48" s="67"/>
      <c r="U48" s="67"/>
      <c r="V48" s="70"/>
      <c r="W48" s="70"/>
    </row>
    <row r="49" spans="1:23" s="64" customFormat="1" outlineLevel="1" x14ac:dyDescent="0.25">
      <c r="A49" s="65"/>
      <c r="B49" s="71"/>
      <c r="C49" s="101"/>
      <c r="D49" s="98"/>
      <c r="E49" s="291"/>
      <c r="F49" s="246" t="s">
        <v>70</v>
      </c>
      <c r="G49" s="243" t="s">
        <v>71</v>
      </c>
      <c r="H49" s="112" t="s">
        <v>0</v>
      </c>
      <c r="I49" s="68">
        <v>7209</v>
      </c>
      <c r="J49" s="113"/>
      <c r="K49" s="66"/>
      <c r="L49" s="69"/>
      <c r="M49" s="114"/>
      <c r="N49" s="111"/>
      <c r="O49" s="67"/>
      <c r="P49" s="67"/>
      <c r="Q49" s="67"/>
      <c r="R49" s="67"/>
      <c r="S49" s="67"/>
      <c r="T49" s="67"/>
      <c r="U49" s="67"/>
      <c r="V49" s="70"/>
      <c r="W49" s="70"/>
    </row>
    <row r="50" spans="1:23" s="64" customFormat="1" outlineLevel="1" x14ac:dyDescent="0.25">
      <c r="A50" s="65"/>
      <c r="B50" s="71"/>
      <c r="C50" s="101"/>
      <c r="D50" s="98"/>
      <c r="E50" s="291"/>
      <c r="F50" s="246" t="s">
        <v>72</v>
      </c>
      <c r="G50" s="243" t="s">
        <v>73</v>
      </c>
      <c r="H50" s="112" t="s">
        <v>0</v>
      </c>
      <c r="I50" s="68">
        <v>2596</v>
      </c>
      <c r="J50" s="113"/>
      <c r="K50" s="66"/>
      <c r="L50" s="69"/>
      <c r="M50" s="114"/>
      <c r="N50" s="111"/>
      <c r="O50" s="67"/>
      <c r="P50" s="67"/>
      <c r="Q50" s="67"/>
      <c r="R50" s="67"/>
      <c r="S50" s="67"/>
      <c r="T50" s="67"/>
      <c r="U50" s="67"/>
      <c r="V50" s="70"/>
      <c r="W50" s="70"/>
    </row>
    <row r="51" spans="1:23" s="64" customFormat="1" ht="30" outlineLevel="1" x14ac:dyDescent="0.25">
      <c r="A51" s="65"/>
      <c r="B51" s="71"/>
      <c r="C51" s="101"/>
      <c r="D51" s="98"/>
      <c r="E51" s="291"/>
      <c r="F51" s="246" t="s">
        <v>74</v>
      </c>
      <c r="G51" s="243" t="s">
        <v>75</v>
      </c>
      <c r="H51" s="112" t="s">
        <v>0</v>
      </c>
      <c r="I51" s="68">
        <v>76</v>
      </c>
      <c r="J51" s="113"/>
      <c r="K51" s="66"/>
      <c r="L51" s="69"/>
      <c r="M51" s="114"/>
      <c r="N51" s="111"/>
      <c r="O51" s="67"/>
      <c r="P51" s="67"/>
      <c r="Q51" s="67"/>
      <c r="R51" s="67"/>
      <c r="S51" s="67"/>
      <c r="T51" s="67"/>
      <c r="U51" s="67"/>
      <c r="V51" s="70"/>
      <c r="W51" s="70"/>
    </row>
    <row r="52" spans="1:23" s="64" customFormat="1" ht="30" outlineLevel="1" x14ac:dyDescent="0.25">
      <c r="A52" s="65"/>
      <c r="B52" s="71"/>
      <c r="C52" s="101"/>
      <c r="D52" s="98"/>
      <c r="E52" s="291"/>
      <c r="F52" s="246" t="s">
        <v>76</v>
      </c>
      <c r="G52" s="243" t="s">
        <v>77</v>
      </c>
      <c r="H52" s="112" t="s">
        <v>0</v>
      </c>
      <c r="I52" s="68">
        <v>1572</v>
      </c>
      <c r="J52" s="113"/>
      <c r="K52" s="66"/>
      <c r="L52" s="69"/>
      <c r="M52" s="114"/>
      <c r="N52" s="111"/>
      <c r="O52" s="67"/>
      <c r="P52" s="67"/>
      <c r="Q52" s="67"/>
      <c r="R52" s="67"/>
      <c r="S52" s="67"/>
      <c r="T52" s="67"/>
      <c r="U52" s="67"/>
      <c r="V52" s="70"/>
      <c r="W52" s="70"/>
    </row>
    <row r="53" spans="1:23" s="64" customFormat="1" outlineLevel="1" x14ac:dyDescent="0.25">
      <c r="A53" s="65"/>
      <c r="B53" s="71"/>
      <c r="C53" s="101"/>
      <c r="D53" s="98"/>
      <c r="E53" s="291"/>
      <c r="F53" s="246" t="s">
        <v>78</v>
      </c>
      <c r="G53" s="243" t="s">
        <v>79</v>
      </c>
      <c r="H53" s="73" t="s">
        <v>51</v>
      </c>
      <c r="I53" s="68">
        <v>14</v>
      </c>
      <c r="J53" s="113"/>
      <c r="K53" s="66"/>
      <c r="L53" s="69"/>
      <c r="M53" s="114"/>
      <c r="N53" s="111"/>
      <c r="O53" s="67"/>
      <c r="P53" s="67"/>
      <c r="Q53" s="67"/>
      <c r="R53" s="67"/>
      <c r="S53" s="67"/>
      <c r="T53" s="67"/>
      <c r="U53" s="67"/>
      <c r="V53" s="70"/>
      <c r="W53" s="70"/>
    </row>
    <row r="54" spans="1:23" s="64" customFormat="1" outlineLevel="1" x14ac:dyDescent="0.25">
      <c r="A54" s="65"/>
      <c r="B54" s="71"/>
      <c r="C54" s="101"/>
      <c r="D54" s="98"/>
      <c r="E54" s="134"/>
      <c r="F54" s="244" t="s">
        <v>80</v>
      </c>
      <c r="G54" s="245" t="s">
        <v>81</v>
      </c>
      <c r="H54" s="73"/>
      <c r="I54" s="74"/>
      <c r="J54" s="102"/>
      <c r="K54" s="72"/>
      <c r="L54" s="75"/>
      <c r="M54" s="76"/>
      <c r="N54" s="99"/>
      <c r="O54" s="73"/>
      <c r="P54" s="73"/>
      <c r="Q54" s="73"/>
      <c r="R54" s="73"/>
      <c r="S54" s="73"/>
      <c r="T54" s="73"/>
      <c r="U54" s="73"/>
      <c r="V54" s="77"/>
      <c r="W54" s="77"/>
    </row>
    <row r="55" spans="1:23" s="64" customFormat="1" outlineLevel="1" x14ac:dyDescent="0.25">
      <c r="A55" s="65"/>
      <c r="B55" s="71"/>
      <c r="C55" s="101"/>
      <c r="D55" s="98"/>
      <c r="E55" s="291"/>
      <c r="F55" s="246" t="s">
        <v>82</v>
      </c>
      <c r="G55" s="243" t="s">
        <v>83</v>
      </c>
      <c r="H55" s="112" t="s">
        <v>0</v>
      </c>
      <c r="I55" s="68">
        <v>9427</v>
      </c>
      <c r="J55" s="113"/>
      <c r="K55" s="66"/>
      <c r="L55" s="69"/>
      <c r="M55" s="114"/>
      <c r="N55" s="111"/>
      <c r="O55" s="67"/>
      <c r="P55" s="67"/>
      <c r="Q55" s="67"/>
      <c r="R55" s="67"/>
      <c r="S55" s="67"/>
      <c r="T55" s="67"/>
      <c r="U55" s="67"/>
      <c r="V55" s="70"/>
      <c r="W55" s="70"/>
    </row>
    <row r="56" spans="1:23" s="64" customFormat="1" outlineLevel="1" x14ac:dyDescent="0.25">
      <c r="A56" s="65"/>
      <c r="B56" s="71"/>
      <c r="C56" s="101"/>
      <c r="D56" s="98"/>
      <c r="E56" s="291"/>
      <c r="F56" s="246" t="s">
        <v>84</v>
      </c>
      <c r="G56" s="243" t="s">
        <v>85</v>
      </c>
      <c r="H56" s="112" t="s">
        <v>0</v>
      </c>
      <c r="I56" s="68">
        <v>18854</v>
      </c>
      <c r="J56" s="113"/>
      <c r="K56" s="66"/>
      <c r="L56" s="69"/>
      <c r="M56" s="114"/>
      <c r="N56" s="111"/>
      <c r="O56" s="67"/>
      <c r="P56" s="67"/>
      <c r="Q56" s="67"/>
      <c r="R56" s="67"/>
      <c r="S56" s="67"/>
      <c r="T56" s="67"/>
      <c r="U56" s="67"/>
      <c r="V56" s="70"/>
      <c r="W56" s="70"/>
    </row>
    <row r="57" spans="1:23" s="64" customFormat="1" outlineLevel="1" x14ac:dyDescent="0.25">
      <c r="A57" s="65"/>
      <c r="B57" s="71"/>
      <c r="C57" s="101"/>
      <c r="D57" s="98"/>
      <c r="E57" s="291"/>
      <c r="F57" s="246" t="s">
        <v>86</v>
      </c>
      <c r="G57" s="243" t="s">
        <v>87</v>
      </c>
      <c r="H57" s="112" t="s">
        <v>0</v>
      </c>
      <c r="I57" s="68">
        <v>3870</v>
      </c>
      <c r="J57" s="113"/>
      <c r="K57" s="66"/>
      <c r="L57" s="69"/>
      <c r="M57" s="114"/>
      <c r="N57" s="111"/>
      <c r="O57" s="67"/>
      <c r="P57" s="67"/>
      <c r="Q57" s="67"/>
      <c r="R57" s="67"/>
      <c r="S57" s="67"/>
      <c r="T57" s="67"/>
      <c r="U57" s="67"/>
      <c r="V57" s="70"/>
      <c r="W57" s="70"/>
    </row>
    <row r="58" spans="1:23" s="64" customFormat="1" outlineLevel="1" x14ac:dyDescent="0.25">
      <c r="A58" s="65"/>
      <c r="B58" s="71"/>
      <c r="C58" s="101"/>
      <c r="D58" s="98"/>
      <c r="E58" s="134"/>
      <c r="F58" s="244" t="s">
        <v>88</v>
      </c>
      <c r="G58" s="245" t="s">
        <v>89</v>
      </c>
      <c r="H58" s="73"/>
      <c r="I58" s="74"/>
      <c r="J58" s="102"/>
      <c r="K58" s="72"/>
      <c r="L58" s="75"/>
      <c r="M58" s="76"/>
      <c r="N58" s="99"/>
      <c r="O58" s="73"/>
      <c r="P58" s="73"/>
      <c r="Q58" s="73"/>
      <c r="R58" s="73"/>
      <c r="S58" s="73"/>
      <c r="T58" s="73"/>
      <c r="U58" s="73"/>
      <c r="V58" s="77"/>
      <c r="W58" s="77"/>
    </row>
    <row r="59" spans="1:23" s="64" customFormat="1" outlineLevel="1" x14ac:dyDescent="0.25">
      <c r="A59" s="65"/>
      <c r="B59" s="71"/>
      <c r="C59" s="101"/>
      <c r="D59" s="98"/>
      <c r="E59" s="291"/>
      <c r="F59" s="246" t="s">
        <v>90</v>
      </c>
      <c r="G59" s="243" t="s">
        <v>92</v>
      </c>
      <c r="H59" s="112" t="s">
        <v>0</v>
      </c>
      <c r="I59" s="68">
        <v>76</v>
      </c>
      <c r="J59" s="113"/>
      <c r="K59" s="66"/>
      <c r="L59" s="69"/>
      <c r="M59" s="114"/>
      <c r="N59" s="111"/>
      <c r="O59" s="67"/>
      <c r="P59" s="67"/>
      <c r="Q59" s="67"/>
      <c r="R59" s="67"/>
      <c r="S59" s="67"/>
      <c r="T59" s="67"/>
      <c r="U59" s="67"/>
      <c r="V59" s="70"/>
      <c r="W59" s="70"/>
    </row>
    <row r="60" spans="1:23" s="64" customFormat="1" outlineLevel="1" x14ac:dyDescent="0.25">
      <c r="A60" s="65"/>
      <c r="B60" s="71"/>
      <c r="C60" s="101"/>
      <c r="D60" s="98"/>
      <c r="E60" s="291"/>
      <c r="F60" s="246" t="s">
        <v>91</v>
      </c>
      <c r="G60" s="243" t="s">
        <v>1499</v>
      </c>
      <c r="H60" s="112" t="s">
        <v>0</v>
      </c>
      <c r="I60" s="68">
        <v>13661</v>
      </c>
      <c r="J60" s="113"/>
      <c r="K60" s="66"/>
      <c r="L60" s="69"/>
      <c r="M60" s="114"/>
      <c r="N60" s="111"/>
      <c r="O60" s="67"/>
      <c r="P60" s="67"/>
      <c r="Q60" s="67"/>
      <c r="R60" s="67"/>
      <c r="S60" s="67"/>
      <c r="T60" s="67"/>
      <c r="U60" s="67"/>
      <c r="V60" s="70"/>
      <c r="W60" s="70"/>
    </row>
    <row r="61" spans="1:23" s="64" customFormat="1" outlineLevel="1" x14ac:dyDescent="0.25">
      <c r="A61" s="65"/>
      <c r="B61" s="71"/>
      <c r="C61" s="101"/>
      <c r="D61" s="98"/>
      <c r="E61" s="290"/>
      <c r="F61" s="244" t="s">
        <v>93</v>
      </c>
      <c r="G61" s="245" t="s">
        <v>94</v>
      </c>
      <c r="H61" s="104"/>
      <c r="I61" s="105"/>
      <c r="J61" s="106"/>
      <c r="K61" s="107"/>
      <c r="L61" s="108"/>
      <c r="M61" s="109"/>
      <c r="N61" s="103"/>
      <c r="O61" s="104"/>
      <c r="P61" s="104"/>
      <c r="Q61" s="104"/>
      <c r="R61" s="104"/>
      <c r="S61" s="104"/>
      <c r="T61" s="104"/>
      <c r="U61" s="104"/>
      <c r="V61" s="110"/>
      <c r="W61" s="110"/>
    </row>
    <row r="62" spans="1:23" s="64" customFormat="1" outlineLevel="1" x14ac:dyDescent="0.25">
      <c r="A62" s="65"/>
      <c r="B62" s="71"/>
      <c r="C62" s="101"/>
      <c r="D62" s="98"/>
      <c r="E62" s="134"/>
      <c r="F62" s="244" t="s">
        <v>95</v>
      </c>
      <c r="G62" s="245" t="s">
        <v>65</v>
      </c>
      <c r="H62" s="73"/>
      <c r="I62" s="68"/>
      <c r="J62" s="102"/>
      <c r="K62" s="72"/>
      <c r="L62" s="75"/>
      <c r="M62" s="76"/>
      <c r="N62" s="99"/>
      <c r="O62" s="73"/>
      <c r="P62" s="73"/>
      <c r="Q62" s="73"/>
      <c r="R62" s="73"/>
      <c r="S62" s="73"/>
      <c r="T62" s="73"/>
      <c r="U62" s="73"/>
      <c r="V62" s="77"/>
      <c r="W62" s="77"/>
    </row>
    <row r="63" spans="1:23" s="64" customFormat="1" ht="30" outlineLevel="1" x14ac:dyDescent="0.25">
      <c r="A63" s="127"/>
      <c r="B63" s="100"/>
      <c r="C63" s="115"/>
      <c r="D63" s="98"/>
      <c r="E63" s="291"/>
      <c r="F63" s="246" t="s">
        <v>96</v>
      </c>
      <c r="G63" s="296" t="s">
        <v>1636</v>
      </c>
      <c r="H63" s="112" t="s">
        <v>0</v>
      </c>
      <c r="I63" s="87">
        <f>35391+10619+8166</f>
        <v>54176</v>
      </c>
      <c r="J63" s="113"/>
      <c r="K63" s="66"/>
      <c r="L63" s="69"/>
      <c r="M63" s="114"/>
      <c r="N63" s="111"/>
      <c r="O63" s="67"/>
      <c r="P63" s="67"/>
      <c r="Q63" s="67"/>
      <c r="R63" s="67"/>
      <c r="S63" s="67"/>
      <c r="T63" s="67"/>
      <c r="U63" s="67"/>
      <c r="V63" s="70"/>
      <c r="W63" s="70"/>
    </row>
    <row r="64" spans="1:23" s="64" customFormat="1" ht="30" outlineLevel="1" x14ac:dyDescent="0.25">
      <c r="A64" s="127"/>
      <c r="B64" s="100"/>
      <c r="C64" s="115"/>
      <c r="D64" s="98"/>
      <c r="E64" s="291"/>
      <c r="F64" s="246" t="s">
        <v>97</v>
      </c>
      <c r="G64" s="243" t="s">
        <v>98</v>
      </c>
      <c r="H64" s="112" t="s">
        <v>0</v>
      </c>
      <c r="I64" s="68">
        <v>16711</v>
      </c>
      <c r="J64" s="113"/>
      <c r="K64" s="66"/>
      <c r="L64" s="69"/>
      <c r="M64" s="114"/>
      <c r="N64" s="111"/>
      <c r="O64" s="67"/>
      <c r="P64" s="67"/>
      <c r="Q64" s="67"/>
      <c r="R64" s="67"/>
      <c r="S64" s="67"/>
      <c r="T64" s="67"/>
      <c r="U64" s="67"/>
      <c r="V64" s="70"/>
      <c r="W64" s="70"/>
    </row>
    <row r="65" spans="1:23" s="64" customFormat="1" outlineLevel="1" x14ac:dyDescent="0.25">
      <c r="A65" s="127"/>
      <c r="B65" s="100"/>
      <c r="C65" s="115"/>
      <c r="D65" s="98"/>
      <c r="E65" s="291"/>
      <c r="F65" s="246" t="s">
        <v>99</v>
      </c>
      <c r="G65" s="243" t="s">
        <v>100</v>
      </c>
      <c r="H65" s="112" t="s">
        <v>0</v>
      </c>
      <c r="I65" s="68">
        <v>2844</v>
      </c>
      <c r="J65" s="113"/>
      <c r="K65" s="66"/>
      <c r="L65" s="69"/>
      <c r="M65" s="114"/>
      <c r="N65" s="111"/>
      <c r="O65" s="67"/>
      <c r="P65" s="67"/>
      <c r="Q65" s="67"/>
      <c r="R65" s="67"/>
      <c r="S65" s="67"/>
      <c r="T65" s="67"/>
      <c r="U65" s="67"/>
      <c r="V65" s="70"/>
      <c r="W65" s="70"/>
    </row>
    <row r="66" spans="1:23" s="64" customFormat="1" outlineLevel="1" x14ac:dyDescent="0.25">
      <c r="A66" s="127"/>
      <c r="B66" s="100"/>
      <c r="C66" s="115"/>
      <c r="D66" s="98"/>
      <c r="E66" s="291"/>
      <c r="F66" s="246" t="s">
        <v>101</v>
      </c>
      <c r="G66" s="243" t="s">
        <v>102</v>
      </c>
      <c r="H66" s="112" t="s">
        <v>0</v>
      </c>
      <c r="I66" s="68">
        <v>2460</v>
      </c>
      <c r="J66" s="113"/>
      <c r="K66" s="66"/>
      <c r="L66" s="69"/>
      <c r="M66" s="114"/>
      <c r="N66" s="111"/>
      <c r="O66" s="67"/>
      <c r="P66" s="67"/>
      <c r="Q66" s="67"/>
      <c r="R66" s="67"/>
      <c r="S66" s="67"/>
      <c r="T66" s="67"/>
      <c r="U66" s="67"/>
      <c r="V66" s="70"/>
      <c r="W66" s="70"/>
    </row>
    <row r="67" spans="1:23" s="64" customFormat="1" outlineLevel="1" x14ac:dyDescent="0.25">
      <c r="A67" s="127"/>
      <c r="B67" s="100"/>
      <c r="C67" s="115"/>
      <c r="D67" s="98"/>
      <c r="E67" s="291"/>
      <c r="F67" s="246" t="s">
        <v>103</v>
      </c>
      <c r="G67" s="243" t="s">
        <v>104</v>
      </c>
      <c r="H67" s="112" t="s">
        <v>0</v>
      </c>
      <c r="I67" s="68">
        <v>1057</v>
      </c>
      <c r="J67" s="113"/>
      <c r="K67" s="66"/>
      <c r="L67" s="69"/>
      <c r="M67" s="114"/>
      <c r="N67" s="111"/>
      <c r="O67" s="67"/>
      <c r="P67" s="67"/>
      <c r="Q67" s="67"/>
      <c r="R67" s="67"/>
      <c r="S67" s="67"/>
      <c r="T67" s="67"/>
      <c r="U67" s="67"/>
      <c r="V67" s="70"/>
      <c r="W67" s="70"/>
    </row>
    <row r="68" spans="1:23" s="64" customFormat="1" outlineLevel="1" x14ac:dyDescent="0.25">
      <c r="A68" s="127"/>
      <c r="B68" s="100"/>
      <c r="C68" s="115"/>
      <c r="D68" s="98"/>
      <c r="E68" s="291"/>
      <c r="F68" s="246" t="s">
        <v>105</v>
      </c>
      <c r="G68" s="243" t="s">
        <v>106</v>
      </c>
      <c r="H68" s="112" t="s">
        <v>0</v>
      </c>
      <c r="I68" s="68">
        <v>1711</v>
      </c>
      <c r="J68" s="113"/>
      <c r="K68" s="66"/>
      <c r="L68" s="69"/>
      <c r="M68" s="114"/>
      <c r="N68" s="111"/>
      <c r="O68" s="67"/>
      <c r="P68" s="67"/>
      <c r="Q68" s="67"/>
      <c r="R68" s="67"/>
      <c r="S68" s="67"/>
      <c r="T68" s="67"/>
      <c r="U68" s="67"/>
      <c r="V68" s="70"/>
      <c r="W68" s="70"/>
    </row>
    <row r="69" spans="1:23" s="64" customFormat="1" ht="30" outlineLevel="1" x14ac:dyDescent="0.25">
      <c r="A69" s="127"/>
      <c r="B69" s="100"/>
      <c r="C69" s="115"/>
      <c r="D69" s="98"/>
      <c r="E69" s="291"/>
      <c r="F69" s="246" t="s">
        <v>107</v>
      </c>
      <c r="G69" s="243" t="s">
        <v>108</v>
      </c>
      <c r="H69" s="112" t="s">
        <v>0</v>
      </c>
      <c r="I69" s="68">
        <v>737</v>
      </c>
      <c r="J69" s="113"/>
      <c r="K69" s="66"/>
      <c r="L69" s="69"/>
      <c r="M69" s="114"/>
      <c r="N69" s="111"/>
      <c r="O69" s="67"/>
      <c r="P69" s="67"/>
      <c r="Q69" s="67"/>
      <c r="R69" s="67"/>
      <c r="S69" s="67"/>
      <c r="T69" s="67"/>
      <c r="U69" s="67"/>
      <c r="V69" s="70"/>
      <c r="W69" s="70"/>
    </row>
    <row r="70" spans="1:23" s="64" customFormat="1" outlineLevel="1" x14ac:dyDescent="0.25">
      <c r="A70" s="127"/>
      <c r="B70" s="100"/>
      <c r="C70" s="115"/>
      <c r="D70" s="98"/>
      <c r="E70" s="291"/>
      <c r="F70" s="246" t="s">
        <v>109</v>
      </c>
      <c r="G70" s="243" t="s">
        <v>110</v>
      </c>
      <c r="H70" s="112" t="s">
        <v>0</v>
      </c>
      <c r="I70" s="68">
        <v>750</v>
      </c>
      <c r="J70" s="113"/>
      <c r="K70" s="66"/>
      <c r="L70" s="69"/>
      <c r="M70" s="114"/>
      <c r="N70" s="111"/>
      <c r="O70" s="67"/>
      <c r="P70" s="67"/>
      <c r="Q70" s="67"/>
      <c r="R70" s="67"/>
      <c r="S70" s="67"/>
      <c r="T70" s="67"/>
      <c r="U70" s="67"/>
      <c r="V70" s="70"/>
      <c r="W70" s="70"/>
    </row>
    <row r="71" spans="1:23" s="64" customFormat="1" outlineLevel="1" x14ac:dyDescent="0.25">
      <c r="A71" s="127"/>
      <c r="B71" s="100"/>
      <c r="C71" s="115"/>
      <c r="D71" s="98"/>
      <c r="E71" s="291"/>
      <c r="F71" s="246" t="s">
        <v>111</v>
      </c>
      <c r="G71" s="243" t="s">
        <v>112</v>
      </c>
      <c r="H71" s="112" t="s">
        <v>0</v>
      </c>
      <c r="I71" s="68">
        <v>190</v>
      </c>
      <c r="J71" s="113"/>
      <c r="K71" s="66"/>
      <c r="L71" s="69"/>
      <c r="M71" s="114"/>
      <c r="N71" s="111"/>
      <c r="O71" s="67"/>
      <c r="P71" s="67"/>
      <c r="Q71" s="67"/>
      <c r="R71" s="67"/>
      <c r="S71" s="67"/>
      <c r="T71" s="67"/>
      <c r="U71" s="67"/>
      <c r="V71" s="70"/>
      <c r="W71" s="70"/>
    </row>
    <row r="72" spans="1:23" s="64" customFormat="1" outlineLevel="1" x14ac:dyDescent="0.25">
      <c r="A72" s="127"/>
      <c r="B72" s="100"/>
      <c r="C72" s="115"/>
      <c r="D72" s="98"/>
      <c r="E72" s="291"/>
      <c r="F72" s="246" t="s">
        <v>113</v>
      </c>
      <c r="G72" s="243" t="s">
        <v>114</v>
      </c>
      <c r="H72" s="112" t="s">
        <v>0</v>
      </c>
      <c r="I72" s="68">
        <v>8176</v>
      </c>
      <c r="J72" s="113"/>
      <c r="K72" s="66"/>
      <c r="L72" s="69"/>
      <c r="M72" s="114"/>
      <c r="N72" s="111"/>
      <c r="O72" s="67"/>
      <c r="P72" s="67"/>
      <c r="Q72" s="67"/>
      <c r="R72" s="67"/>
      <c r="S72" s="67"/>
      <c r="T72" s="67"/>
      <c r="U72" s="67"/>
      <c r="V72" s="70"/>
      <c r="W72" s="70"/>
    </row>
    <row r="73" spans="1:23" s="64" customFormat="1" outlineLevel="1" x14ac:dyDescent="0.25">
      <c r="A73" s="127"/>
      <c r="B73" s="100"/>
      <c r="C73" s="115"/>
      <c r="D73" s="98"/>
      <c r="E73" s="291"/>
      <c r="F73" s="246" t="s">
        <v>115</v>
      </c>
      <c r="G73" s="243" t="s">
        <v>116</v>
      </c>
      <c r="H73" s="112" t="s">
        <v>0</v>
      </c>
      <c r="I73" s="68">
        <v>414</v>
      </c>
      <c r="J73" s="113"/>
      <c r="K73" s="66"/>
      <c r="L73" s="69"/>
      <c r="M73" s="114"/>
      <c r="N73" s="111"/>
      <c r="O73" s="67"/>
      <c r="P73" s="67"/>
      <c r="Q73" s="67"/>
      <c r="R73" s="67"/>
      <c r="S73" s="67"/>
      <c r="T73" s="67"/>
      <c r="U73" s="67"/>
      <c r="V73" s="70"/>
      <c r="W73" s="70"/>
    </row>
    <row r="74" spans="1:23" s="64" customFormat="1" outlineLevel="1" x14ac:dyDescent="0.25">
      <c r="A74" s="127"/>
      <c r="B74" s="100"/>
      <c r="C74" s="115"/>
      <c r="D74" s="98"/>
      <c r="E74" s="291"/>
      <c r="F74" s="246" t="s">
        <v>117</v>
      </c>
      <c r="G74" s="243" t="s">
        <v>118</v>
      </c>
      <c r="H74" s="112" t="s">
        <v>0</v>
      </c>
      <c r="I74" s="68">
        <v>616</v>
      </c>
      <c r="J74" s="113"/>
      <c r="K74" s="66"/>
      <c r="L74" s="69"/>
      <c r="M74" s="114"/>
      <c r="N74" s="111"/>
      <c r="O74" s="67"/>
      <c r="P74" s="67"/>
      <c r="Q74" s="67"/>
      <c r="R74" s="67"/>
      <c r="S74" s="67"/>
      <c r="T74" s="67"/>
      <c r="U74" s="67"/>
      <c r="V74" s="70"/>
      <c r="W74" s="70"/>
    </row>
    <row r="75" spans="1:23" s="64" customFormat="1" outlineLevel="1" x14ac:dyDescent="0.25">
      <c r="A75" s="127"/>
      <c r="B75" s="100"/>
      <c r="C75" s="115"/>
      <c r="D75" s="98"/>
      <c r="E75" s="291"/>
      <c r="F75" s="246" t="s">
        <v>119</v>
      </c>
      <c r="G75" s="243" t="s">
        <v>120</v>
      </c>
      <c r="H75" s="112" t="s">
        <v>0</v>
      </c>
      <c r="I75" s="68">
        <v>1725</v>
      </c>
      <c r="J75" s="113"/>
      <c r="K75" s="66"/>
      <c r="L75" s="69"/>
      <c r="M75" s="114"/>
      <c r="N75" s="111"/>
      <c r="O75" s="67"/>
      <c r="P75" s="67"/>
      <c r="Q75" s="67"/>
      <c r="R75" s="67"/>
      <c r="S75" s="67"/>
      <c r="T75" s="67"/>
      <c r="U75" s="67"/>
      <c r="V75" s="70"/>
      <c r="W75" s="70"/>
    </row>
    <row r="76" spans="1:23" s="64" customFormat="1" outlineLevel="1" x14ac:dyDescent="0.25">
      <c r="A76" s="127"/>
      <c r="B76" s="100"/>
      <c r="C76" s="115"/>
      <c r="D76" s="98"/>
      <c r="E76" s="291"/>
      <c r="F76" s="246" t="s">
        <v>121</v>
      </c>
      <c r="G76" s="243" t="s">
        <v>122</v>
      </c>
      <c r="H76" s="112" t="s">
        <v>0</v>
      </c>
      <c r="I76" s="68">
        <v>3040</v>
      </c>
      <c r="J76" s="113"/>
      <c r="K76" s="66"/>
      <c r="L76" s="69"/>
      <c r="M76" s="114"/>
      <c r="N76" s="111"/>
      <c r="O76" s="67"/>
      <c r="P76" s="67"/>
      <c r="Q76" s="67"/>
      <c r="R76" s="67"/>
      <c r="S76" s="67"/>
      <c r="T76" s="67"/>
      <c r="U76" s="67"/>
      <c r="V76" s="70"/>
      <c r="W76" s="70"/>
    </row>
    <row r="77" spans="1:23" s="64" customFormat="1" ht="30" outlineLevel="1" x14ac:dyDescent="0.25">
      <c r="A77" s="127"/>
      <c r="B77" s="100"/>
      <c r="C77" s="115"/>
      <c r="D77" s="98"/>
      <c r="E77" s="291"/>
      <c r="F77" s="246" t="s">
        <v>123</v>
      </c>
      <c r="G77" s="243" t="s">
        <v>124</v>
      </c>
      <c r="H77" s="112" t="s">
        <v>0</v>
      </c>
      <c r="I77" s="68">
        <v>1123</v>
      </c>
      <c r="J77" s="113"/>
      <c r="K77" s="66"/>
      <c r="L77" s="69"/>
      <c r="M77" s="114"/>
      <c r="N77" s="111"/>
      <c r="O77" s="67"/>
      <c r="P77" s="67"/>
      <c r="Q77" s="67"/>
      <c r="R77" s="67"/>
      <c r="S77" s="67"/>
      <c r="T77" s="67"/>
      <c r="U77" s="67"/>
      <c r="V77" s="70"/>
      <c r="W77" s="70"/>
    </row>
    <row r="78" spans="1:23" s="64" customFormat="1" outlineLevel="1" x14ac:dyDescent="0.25">
      <c r="A78" s="127"/>
      <c r="B78" s="100"/>
      <c r="C78" s="115"/>
      <c r="D78" s="98"/>
      <c r="E78" s="291"/>
      <c r="F78" s="246" t="s">
        <v>125</v>
      </c>
      <c r="G78" s="243" t="s">
        <v>126</v>
      </c>
      <c r="H78" s="112" t="s">
        <v>0</v>
      </c>
      <c r="I78" s="68">
        <v>8535</v>
      </c>
      <c r="J78" s="113"/>
      <c r="K78" s="66"/>
      <c r="L78" s="69"/>
      <c r="M78" s="114"/>
      <c r="N78" s="111"/>
      <c r="O78" s="67"/>
      <c r="P78" s="67"/>
      <c r="Q78" s="67"/>
      <c r="R78" s="67"/>
      <c r="S78" s="67"/>
      <c r="T78" s="67"/>
      <c r="U78" s="67"/>
      <c r="V78" s="70"/>
      <c r="W78" s="70"/>
    </row>
    <row r="79" spans="1:23" s="64" customFormat="1" outlineLevel="1" x14ac:dyDescent="0.25">
      <c r="A79" s="127"/>
      <c r="B79" s="100"/>
      <c r="C79" s="115"/>
      <c r="D79" s="98"/>
      <c r="E79" s="291"/>
      <c r="F79" s="246" t="s">
        <v>127</v>
      </c>
      <c r="G79" s="243" t="s">
        <v>128</v>
      </c>
      <c r="H79" s="112" t="s">
        <v>0</v>
      </c>
      <c r="I79" s="68">
        <v>1653</v>
      </c>
      <c r="J79" s="113"/>
      <c r="K79" s="66"/>
      <c r="L79" s="69"/>
      <c r="M79" s="114"/>
      <c r="N79" s="111"/>
      <c r="O79" s="67"/>
      <c r="P79" s="67"/>
      <c r="Q79" s="67"/>
      <c r="R79" s="67"/>
      <c r="S79" s="67"/>
      <c r="T79" s="67"/>
      <c r="U79" s="67"/>
      <c r="V79" s="70"/>
      <c r="W79" s="70"/>
    </row>
    <row r="80" spans="1:23" s="64" customFormat="1" outlineLevel="1" x14ac:dyDescent="0.25">
      <c r="A80" s="127"/>
      <c r="B80" s="100"/>
      <c r="C80" s="115"/>
      <c r="D80" s="98"/>
      <c r="E80" s="291"/>
      <c r="F80" s="246" t="s">
        <v>129</v>
      </c>
      <c r="G80" s="243" t="s">
        <v>130</v>
      </c>
      <c r="H80" s="112" t="s">
        <v>0</v>
      </c>
      <c r="I80" s="68">
        <v>2520</v>
      </c>
      <c r="J80" s="113"/>
      <c r="K80" s="66"/>
      <c r="L80" s="69"/>
      <c r="M80" s="114"/>
      <c r="N80" s="111"/>
      <c r="O80" s="67"/>
      <c r="P80" s="67"/>
      <c r="Q80" s="67"/>
      <c r="R80" s="67"/>
      <c r="S80" s="67"/>
      <c r="T80" s="67"/>
      <c r="U80" s="67"/>
      <c r="V80" s="70"/>
      <c r="W80" s="70"/>
    </row>
    <row r="81" spans="1:23" s="64" customFormat="1" outlineLevel="1" x14ac:dyDescent="0.25">
      <c r="A81" s="127"/>
      <c r="B81" s="100"/>
      <c r="C81" s="115"/>
      <c r="D81" s="98"/>
      <c r="E81" s="291"/>
      <c r="F81" s="246" t="s">
        <v>131</v>
      </c>
      <c r="G81" s="296" t="s">
        <v>1637</v>
      </c>
      <c r="H81" s="112" t="s">
        <v>0</v>
      </c>
      <c r="I81" s="68">
        <v>294</v>
      </c>
      <c r="J81" s="113"/>
      <c r="K81" s="66"/>
      <c r="L81" s="69"/>
      <c r="M81" s="114"/>
      <c r="N81" s="111"/>
      <c r="O81" s="67"/>
      <c r="P81" s="67"/>
      <c r="Q81" s="67"/>
      <c r="R81" s="67"/>
      <c r="S81" s="67"/>
      <c r="T81" s="67"/>
      <c r="U81" s="67"/>
      <c r="V81" s="70"/>
      <c r="W81" s="70"/>
    </row>
    <row r="82" spans="1:23" s="64" customFormat="1" outlineLevel="1" x14ac:dyDescent="0.25">
      <c r="A82" s="65"/>
      <c r="B82" s="71"/>
      <c r="C82" s="101"/>
      <c r="D82" s="98"/>
      <c r="E82" s="134"/>
      <c r="F82" s="244" t="s">
        <v>132</v>
      </c>
      <c r="G82" s="245" t="s">
        <v>81</v>
      </c>
      <c r="H82" s="73"/>
      <c r="I82" s="74"/>
      <c r="J82" s="102"/>
      <c r="K82" s="72"/>
      <c r="L82" s="75"/>
      <c r="M82" s="76"/>
      <c r="N82" s="99"/>
      <c r="O82" s="73"/>
      <c r="P82" s="73"/>
      <c r="Q82" s="73"/>
      <c r="R82" s="73"/>
      <c r="S82" s="73"/>
      <c r="T82" s="73"/>
      <c r="U82" s="73"/>
      <c r="V82" s="77"/>
      <c r="W82" s="77"/>
    </row>
    <row r="83" spans="1:23" s="64" customFormat="1" outlineLevel="1" x14ac:dyDescent="0.25">
      <c r="A83" s="127"/>
      <c r="B83" s="100"/>
      <c r="C83" s="115"/>
      <c r="D83" s="98"/>
      <c r="E83" s="291"/>
      <c r="F83" s="246" t="s">
        <v>133</v>
      </c>
      <c r="G83" s="243" t="s">
        <v>134</v>
      </c>
      <c r="H83" s="112" t="s">
        <v>0</v>
      </c>
      <c r="I83" s="68">
        <v>13148</v>
      </c>
      <c r="J83" s="113"/>
      <c r="K83" s="66"/>
      <c r="L83" s="69"/>
      <c r="M83" s="114"/>
      <c r="N83" s="111"/>
      <c r="O83" s="67"/>
      <c r="P83" s="67"/>
      <c r="Q83" s="67"/>
      <c r="R83" s="67"/>
      <c r="S83" s="67"/>
      <c r="T83" s="67"/>
      <c r="U83" s="67"/>
      <c r="V83" s="70"/>
      <c r="W83" s="70"/>
    </row>
    <row r="84" spans="1:23" s="64" customFormat="1" outlineLevel="1" x14ac:dyDescent="0.25">
      <c r="A84" s="127"/>
      <c r="B84" s="100"/>
      <c r="C84" s="115"/>
      <c r="D84" s="98"/>
      <c r="E84" s="291"/>
      <c r="F84" s="246" t="s">
        <v>135</v>
      </c>
      <c r="G84" s="243" t="s">
        <v>136</v>
      </c>
      <c r="H84" s="112" t="s">
        <v>0</v>
      </c>
      <c r="I84" s="68">
        <v>120</v>
      </c>
      <c r="J84" s="113"/>
      <c r="K84" s="66"/>
      <c r="L84" s="69"/>
      <c r="M84" s="114"/>
      <c r="N84" s="111"/>
      <c r="O84" s="67"/>
      <c r="P84" s="67"/>
      <c r="Q84" s="67"/>
      <c r="R84" s="67"/>
      <c r="S84" s="67"/>
      <c r="T84" s="67"/>
      <c r="U84" s="67"/>
      <c r="V84" s="70"/>
      <c r="W84" s="70"/>
    </row>
    <row r="85" spans="1:23" s="64" customFormat="1" outlineLevel="1" x14ac:dyDescent="0.25">
      <c r="A85" s="127"/>
      <c r="B85" s="100"/>
      <c r="C85" s="115"/>
      <c r="D85" s="98"/>
      <c r="E85" s="291"/>
      <c r="F85" s="246" t="s">
        <v>137</v>
      </c>
      <c r="G85" s="243" t="s">
        <v>138</v>
      </c>
      <c r="H85" s="112" t="s">
        <v>0</v>
      </c>
      <c r="I85" s="68">
        <v>15700</v>
      </c>
      <c r="J85" s="113"/>
      <c r="K85" s="66"/>
      <c r="L85" s="69"/>
      <c r="M85" s="114"/>
      <c r="N85" s="111"/>
      <c r="O85" s="67"/>
      <c r="P85" s="67"/>
      <c r="Q85" s="67"/>
      <c r="R85" s="67"/>
      <c r="S85" s="67"/>
      <c r="T85" s="67"/>
      <c r="U85" s="67"/>
      <c r="V85" s="70"/>
      <c r="W85" s="70"/>
    </row>
    <row r="86" spans="1:23" s="64" customFormat="1" outlineLevel="1" x14ac:dyDescent="0.25">
      <c r="A86" s="127"/>
      <c r="B86" s="100"/>
      <c r="C86" s="115"/>
      <c r="D86" s="98"/>
      <c r="E86" s="291"/>
      <c r="F86" s="246" t="s">
        <v>139</v>
      </c>
      <c r="G86" s="243" t="s">
        <v>140</v>
      </c>
      <c r="H86" s="112" t="s">
        <v>0</v>
      </c>
      <c r="I86" s="68">
        <v>4700</v>
      </c>
      <c r="J86" s="113"/>
      <c r="K86" s="66"/>
      <c r="L86" s="69"/>
      <c r="M86" s="114"/>
      <c r="N86" s="111"/>
      <c r="O86" s="67"/>
      <c r="P86" s="67"/>
      <c r="Q86" s="67"/>
      <c r="R86" s="67"/>
      <c r="S86" s="67"/>
      <c r="T86" s="67"/>
      <c r="U86" s="67"/>
      <c r="V86" s="70"/>
      <c r="W86" s="70"/>
    </row>
    <row r="87" spans="1:23" s="64" customFormat="1" outlineLevel="1" x14ac:dyDescent="0.25">
      <c r="A87" s="127"/>
      <c r="B87" s="100"/>
      <c r="C87" s="115"/>
      <c r="D87" s="98"/>
      <c r="E87" s="291"/>
      <c r="F87" s="246" t="s">
        <v>141</v>
      </c>
      <c r="G87" s="243" t="s">
        <v>142</v>
      </c>
      <c r="H87" s="112" t="s">
        <v>0</v>
      </c>
      <c r="I87" s="68">
        <v>8110</v>
      </c>
      <c r="J87" s="113"/>
      <c r="K87" s="66"/>
      <c r="L87" s="69"/>
      <c r="M87" s="114"/>
      <c r="N87" s="111"/>
      <c r="O87" s="67"/>
      <c r="P87" s="67"/>
      <c r="Q87" s="67"/>
      <c r="R87" s="67"/>
      <c r="S87" s="67"/>
      <c r="T87" s="67"/>
      <c r="U87" s="67"/>
      <c r="V87" s="70"/>
      <c r="W87" s="70"/>
    </row>
    <row r="88" spans="1:23" s="64" customFormat="1" outlineLevel="1" x14ac:dyDescent="0.25">
      <c r="A88" s="127"/>
      <c r="B88" s="100"/>
      <c r="C88" s="115"/>
      <c r="D88" s="98"/>
      <c r="E88" s="291"/>
      <c r="F88" s="246" t="s">
        <v>143</v>
      </c>
      <c r="G88" s="243" t="s">
        <v>144</v>
      </c>
      <c r="H88" s="112" t="s">
        <v>0</v>
      </c>
      <c r="I88" s="68">
        <v>233</v>
      </c>
      <c r="J88" s="113"/>
      <c r="K88" s="66"/>
      <c r="L88" s="69"/>
      <c r="M88" s="114"/>
      <c r="N88" s="111"/>
      <c r="O88" s="67"/>
      <c r="P88" s="67"/>
      <c r="Q88" s="67"/>
      <c r="R88" s="67"/>
      <c r="S88" s="67"/>
      <c r="T88" s="67"/>
      <c r="U88" s="67"/>
      <c r="V88" s="70"/>
      <c r="W88" s="70"/>
    </row>
    <row r="89" spans="1:23" s="64" customFormat="1" outlineLevel="1" x14ac:dyDescent="0.25">
      <c r="A89" s="127"/>
      <c r="B89" s="100"/>
      <c r="C89" s="115"/>
      <c r="D89" s="98"/>
      <c r="E89" s="291"/>
      <c r="F89" s="246" t="s">
        <v>145</v>
      </c>
      <c r="G89" s="243" t="s">
        <v>146</v>
      </c>
      <c r="H89" s="112" t="s">
        <v>0</v>
      </c>
      <c r="I89" s="68">
        <v>531</v>
      </c>
      <c r="J89" s="113"/>
      <c r="K89" s="66"/>
      <c r="L89" s="69"/>
      <c r="M89" s="114"/>
      <c r="N89" s="111"/>
      <c r="O89" s="67"/>
      <c r="P89" s="67"/>
      <c r="Q89" s="67"/>
      <c r="R89" s="67"/>
      <c r="S89" s="67"/>
      <c r="T89" s="67"/>
      <c r="U89" s="67"/>
      <c r="V89" s="70"/>
      <c r="W89" s="70"/>
    </row>
    <row r="90" spans="1:23" s="64" customFormat="1" outlineLevel="1" x14ac:dyDescent="0.25">
      <c r="A90" s="127"/>
      <c r="B90" s="100"/>
      <c r="C90" s="115"/>
      <c r="D90" s="98"/>
      <c r="E90" s="291"/>
      <c r="F90" s="246" t="s">
        <v>147</v>
      </c>
      <c r="G90" s="243" t="s">
        <v>148</v>
      </c>
      <c r="H90" s="112" t="s">
        <v>0</v>
      </c>
      <c r="I90" s="68">
        <v>396</v>
      </c>
      <c r="J90" s="113"/>
      <c r="K90" s="66"/>
      <c r="L90" s="69"/>
      <c r="M90" s="114"/>
      <c r="N90" s="111"/>
      <c r="O90" s="67"/>
      <c r="P90" s="67"/>
      <c r="Q90" s="67"/>
      <c r="R90" s="67"/>
      <c r="S90" s="67"/>
      <c r="T90" s="67"/>
      <c r="U90" s="67"/>
      <c r="V90" s="70"/>
      <c r="W90" s="70"/>
    </row>
    <row r="91" spans="1:23" s="64" customFormat="1" ht="30" outlineLevel="1" x14ac:dyDescent="0.25">
      <c r="A91" s="127"/>
      <c r="B91" s="100"/>
      <c r="C91" s="115"/>
      <c r="D91" s="98"/>
      <c r="E91" s="291"/>
      <c r="F91" s="246" t="s">
        <v>149</v>
      </c>
      <c r="G91" s="243" t="s">
        <v>150</v>
      </c>
      <c r="H91" s="112" t="s">
        <v>0</v>
      </c>
      <c r="I91" s="68">
        <v>1628</v>
      </c>
      <c r="J91" s="113"/>
      <c r="K91" s="66"/>
      <c r="L91" s="69"/>
      <c r="M91" s="114"/>
      <c r="N91" s="111"/>
      <c r="O91" s="67"/>
      <c r="P91" s="67"/>
      <c r="Q91" s="67"/>
      <c r="R91" s="67"/>
      <c r="S91" s="67"/>
      <c r="T91" s="67"/>
      <c r="U91" s="67"/>
      <c r="V91" s="70"/>
      <c r="W91" s="70"/>
    </row>
    <row r="92" spans="1:23" s="64" customFormat="1" outlineLevel="1" x14ac:dyDescent="0.25">
      <c r="A92" s="127"/>
      <c r="B92" s="100"/>
      <c r="C92" s="115"/>
      <c r="D92" s="98"/>
      <c r="E92" s="291"/>
      <c r="F92" s="246" t="s">
        <v>151</v>
      </c>
      <c r="G92" s="243" t="s">
        <v>152</v>
      </c>
      <c r="H92" s="112" t="s">
        <v>0</v>
      </c>
      <c r="I92" s="68">
        <v>95</v>
      </c>
      <c r="J92" s="113"/>
      <c r="K92" s="66"/>
      <c r="L92" s="69"/>
      <c r="M92" s="114"/>
      <c r="N92" s="111"/>
      <c r="O92" s="67"/>
      <c r="P92" s="67"/>
      <c r="Q92" s="67"/>
      <c r="R92" s="67"/>
      <c r="S92" s="67"/>
      <c r="T92" s="67"/>
      <c r="U92" s="67"/>
      <c r="V92" s="70"/>
      <c r="W92" s="70"/>
    </row>
    <row r="93" spans="1:23" s="64" customFormat="1" outlineLevel="1" x14ac:dyDescent="0.25">
      <c r="A93" s="127"/>
      <c r="B93" s="100"/>
      <c r="C93" s="115"/>
      <c r="D93" s="98"/>
      <c r="E93" s="291"/>
      <c r="F93" s="246" t="s">
        <v>153</v>
      </c>
      <c r="G93" s="243" t="s">
        <v>154</v>
      </c>
      <c r="H93" s="112" t="s">
        <v>0</v>
      </c>
      <c r="I93" s="68">
        <v>120</v>
      </c>
      <c r="J93" s="113"/>
      <c r="K93" s="66"/>
      <c r="L93" s="69"/>
      <c r="M93" s="114"/>
      <c r="N93" s="111"/>
      <c r="O93" s="67"/>
      <c r="P93" s="67"/>
      <c r="Q93" s="67"/>
      <c r="R93" s="67"/>
      <c r="S93" s="67"/>
      <c r="T93" s="67"/>
      <c r="U93" s="67"/>
      <c r="V93" s="70"/>
      <c r="W93" s="70"/>
    </row>
    <row r="94" spans="1:23" s="64" customFormat="1" outlineLevel="1" x14ac:dyDescent="0.25">
      <c r="A94" s="127"/>
      <c r="B94" s="100"/>
      <c r="C94" s="115"/>
      <c r="D94" s="98"/>
      <c r="E94" s="291"/>
      <c r="F94" s="246" t="s">
        <v>155</v>
      </c>
      <c r="G94" s="243" t="s">
        <v>156</v>
      </c>
      <c r="H94" s="112" t="s">
        <v>0</v>
      </c>
      <c r="I94" s="68">
        <v>92</v>
      </c>
      <c r="J94" s="113"/>
      <c r="K94" s="66"/>
      <c r="L94" s="69"/>
      <c r="M94" s="114"/>
      <c r="N94" s="111"/>
      <c r="O94" s="67"/>
      <c r="P94" s="67"/>
      <c r="Q94" s="67"/>
      <c r="R94" s="67"/>
      <c r="S94" s="67"/>
      <c r="T94" s="67"/>
      <c r="U94" s="67"/>
      <c r="V94" s="70"/>
      <c r="W94" s="70"/>
    </row>
    <row r="95" spans="1:23" s="64" customFormat="1" outlineLevel="1" x14ac:dyDescent="0.25">
      <c r="A95" s="127"/>
      <c r="B95" s="100"/>
      <c r="C95" s="115"/>
      <c r="D95" s="98"/>
      <c r="E95" s="291"/>
      <c r="F95" s="246" t="s">
        <v>157</v>
      </c>
      <c r="G95" s="243" t="s">
        <v>158</v>
      </c>
      <c r="H95" s="112" t="s">
        <v>0</v>
      </c>
      <c r="I95" s="68">
        <v>4264</v>
      </c>
      <c r="J95" s="113"/>
      <c r="K95" s="66"/>
      <c r="L95" s="69"/>
      <c r="M95" s="114"/>
      <c r="N95" s="111"/>
      <c r="O95" s="67"/>
      <c r="P95" s="67"/>
      <c r="Q95" s="67"/>
      <c r="R95" s="67"/>
      <c r="S95" s="67"/>
      <c r="T95" s="67"/>
      <c r="U95" s="67"/>
      <c r="V95" s="70"/>
      <c r="W95" s="70"/>
    </row>
    <row r="96" spans="1:23" s="64" customFormat="1" outlineLevel="1" x14ac:dyDescent="0.25">
      <c r="A96" s="127"/>
      <c r="B96" s="100"/>
      <c r="C96" s="115"/>
      <c r="D96" s="98"/>
      <c r="E96" s="291"/>
      <c r="F96" s="246" t="s">
        <v>159</v>
      </c>
      <c r="G96" s="243" t="s">
        <v>160</v>
      </c>
      <c r="H96" s="112" t="s">
        <v>0</v>
      </c>
      <c r="I96" s="68">
        <v>8528</v>
      </c>
      <c r="J96" s="113"/>
      <c r="K96" s="66"/>
      <c r="L96" s="69"/>
      <c r="M96" s="114"/>
      <c r="N96" s="111"/>
      <c r="O96" s="67"/>
      <c r="P96" s="67"/>
      <c r="Q96" s="67"/>
      <c r="R96" s="67"/>
      <c r="S96" s="67"/>
      <c r="T96" s="67"/>
      <c r="U96" s="67"/>
      <c r="V96" s="70"/>
      <c r="W96" s="70"/>
    </row>
    <row r="97" spans="1:23" s="64" customFormat="1" outlineLevel="1" x14ac:dyDescent="0.25">
      <c r="A97" s="127"/>
      <c r="B97" s="100"/>
      <c r="C97" s="115"/>
      <c r="D97" s="98"/>
      <c r="E97" s="291"/>
      <c r="F97" s="246" t="s">
        <v>161</v>
      </c>
      <c r="G97" s="243" t="s">
        <v>162</v>
      </c>
      <c r="H97" s="112" t="s">
        <v>0</v>
      </c>
      <c r="I97" s="68">
        <v>7066</v>
      </c>
      <c r="J97" s="113"/>
      <c r="K97" s="66"/>
      <c r="L97" s="69"/>
      <c r="M97" s="114"/>
      <c r="N97" s="111"/>
      <c r="O97" s="67"/>
      <c r="P97" s="67"/>
      <c r="Q97" s="67"/>
      <c r="R97" s="67"/>
      <c r="S97" s="67"/>
      <c r="T97" s="67"/>
      <c r="U97" s="67"/>
      <c r="V97" s="70"/>
      <c r="W97" s="70"/>
    </row>
    <row r="98" spans="1:23" s="64" customFormat="1" outlineLevel="1" x14ac:dyDescent="0.25">
      <c r="A98" s="127"/>
      <c r="B98" s="100"/>
      <c r="C98" s="115"/>
      <c r="D98" s="98"/>
      <c r="E98" s="291"/>
      <c r="F98" s="246" t="s">
        <v>163</v>
      </c>
      <c r="G98" s="243" t="s">
        <v>164</v>
      </c>
      <c r="H98" s="73" t="s">
        <v>35</v>
      </c>
      <c r="I98" s="68">
        <v>1010</v>
      </c>
      <c r="J98" s="113"/>
      <c r="K98" s="66"/>
      <c r="L98" s="69"/>
      <c r="M98" s="114"/>
      <c r="N98" s="111"/>
      <c r="O98" s="67"/>
      <c r="P98" s="67"/>
      <c r="Q98" s="67"/>
      <c r="R98" s="67"/>
      <c r="S98" s="67"/>
      <c r="T98" s="67"/>
      <c r="U98" s="67"/>
      <c r="V98" s="70"/>
      <c r="W98" s="70"/>
    </row>
    <row r="99" spans="1:23" s="64" customFormat="1" outlineLevel="1" x14ac:dyDescent="0.25">
      <c r="A99" s="127"/>
      <c r="B99" s="100"/>
      <c r="C99" s="115"/>
      <c r="D99" s="98"/>
      <c r="E99" s="291"/>
      <c r="F99" s="246" t="s">
        <v>165</v>
      </c>
      <c r="G99" s="243" t="s">
        <v>166</v>
      </c>
      <c r="H99" s="73" t="s">
        <v>35</v>
      </c>
      <c r="I99" s="68">
        <v>880</v>
      </c>
      <c r="J99" s="113"/>
      <c r="K99" s="66"/>
      <c r="L99" s="69"/>
      <c r="M99" s="114"/>
      <c r="N99" s="111"/>
      <c r="O99" s="67"/>
      <c r="P99" s="67"/>
      <c r="Q99" s="67"/>
      <c r="R99" s="67"/>
      <c r="S99" s="67"/>
      <c r="T99" s="67"/>
      <c r="U99" s="67"/>
      <c r="V99" s="70"/>
      <c r="W99" s="70"/>
    </row>
    <row r="100" spans="1:23" s="64" customFormat="1" outlineLevel="1" x14ac:dyDescent="0.25">
      <c r="A100" s="127"/>
      <c r="B100" s="100"/>
      <c r="C100" s="115"/>
      <c r="D100" s="98"/>
      <c r="E100" s="291"/>
      <c r="F100" s="246" t="s">
        <v>167</v>
      </c>
      <c r="G100" s="243" t="s">
        <v>168</v>
      </c>
      <c r="H100" s="73" t="s">
        <v>35</v>
      </c>
      <c r="I100" s="68">
        <v>66</v>
      </c>
      <c r="J100" s="113"/>
      <c r="K100" s="66"/>
      <c r="L100" s="69"/>
      <c r="M100" s="114"/>
      <c r="N100" s="111"/>
      <c r="O100" s="67"/>
      <c r="P100" s="67"/>
      <c r="Q100" s="67"/>
      <c r="R100" s="67"/>
      <c r="S100" s="67"/>
      <c r="T100" s="67"/>
      <c r="U100" s="67"/>
      <c r="V100" s="70"/>
      <c r="W100" s="70"/>
    </row>
    <row r="101" spans="1:23" s="64" customFormat="1" outlineLevel="1" x14ac:dyDescent="0.25">
      <c r="A101" s="127"/>
      <c r="B101" s="100"/>
      <c r="C101" s="115"/>
      <c r="D101" s="98"/>
      <c r="E101" s="291"/>
      <c r="F101" s="246" t="s">
        <v>169</v>
      </c>
      <c r="G101" s="243" t="s">
        <v>170</v>
      </c>
      <c r="H101" s="73" t="s">
        <v>35</v>
      </c>
      <c r="I101" s="68">
        <v>176</v>
      </c>
      <c r="J101" s="113"/>
      <c r="K101" s="66"/>
      <c r="L101" s="69"/>
      <c r="M101" s="114"/>
      <c r="N101" s="111"/>
      <c r="O101" s="67"/>
      <c r="P101" s="67"/>
      <c r="Q101" s="67"/>
      <c r="R101" s="67"/>
      <c r="S101" s="67"/>
      <c r="T101" s="67"/>
      <c r="U101" s="67"/>
      <c r="V101" s="70"/>
      <c r="W101" s="70"/>
    </row>
    <row r="102" spans="1:23" s="64" customFormat="1" outlineLevel="1" x14ac:dyDescent="0.25">
      <c r="A102" s="127"/>
      <c r="B102" s="100"/>
      <c r="C102" s="115"/>
      <c r="D102" s="98"/>
      <c r="E102" s="291"/>
      <c r="F102" s="246" t="s">
        <v>171</v>
      </c>
      <c r="G102" s="243" t="s">
        <v>172</v>
      </c>
      <c r="H102" s="73" t="s">
        <v>35</v>
      </c>
      <c r="I102" s="68">
        <v>20</v>
      </c>
      <c r="J102" s="113"/>
      <c r="K102" s="66"/>
      <c r="L102" s="69"/>
      <c r="M102" s="114"/>
      <c r="N102" s="111"/>
      <c r="O102" s="67"/>
      <c r="P102" s="67"/>
      <c r="Q102" s="67"/>
      <c r="R102" s="67"/>
      <c r="S102" s="67"/>
      <c r="T102" s="67"/>
      <c r="U102" s="67"/>
      <c r="V102" s="70"/>
      <c r="W102" s="70"/>
    </row>
    <row r="103" spans="1:23" s="64" customFormat="1" outlineLevel="1" x14ac:dyDescent="0.25">
      <c r="A103" s="127"/>
      <c r="B103" s="100"/>
      <c r="C103" s="115"/>
      <c r="D103" s="98"/>
      <c r="E103" s="291"/>
      <c r="F103" s="246" t="s">
        <v>173</v>
      </c>
      <c r="G103" s="243" t="s">
        <v>174</v>
      </c>
      <c r="H103" s="73" t="s">
        <v>51</v>
      </c>
      <c r="I103" s="68">
        <v>1</v>
      </c>
      <c r="J103" s="113"/>
      <c r="K103" s="66"/>
      <c r="L103" s="69"/>
      <c r="M103" s="114"/>
      <c r="N103" s="111"/>
      <c r="O103" s="67"/>
      <c r="P103" s="67"/>
      <c r="Q103" s="67"/>
      <c r="R103" s="67"/>
      <c r="S103" s="67"/>
      <c r="T103" s="67"/>
      <c r="U103" s="67"/>
      <c r="V103" s="70"/>
      <c r="W103" s="70"/>
    </row>
    <row r="104" spans="1:23" s="64" customFormat="1" outlineLevel="1" x14ac:dyDescent="0.25">
      <c r="A104" s="127"/>
      <c r="B104" s="100"/>
      <c r="C104" s="115"/>
      <c r="D104" s="98"/>
      <c r="E104" s="291"/>
      <c r="F104" s="246" t="s">
        <v>175</v>
      </c>
      <c r="G104" s="296" t="s">
        <v>1638</v>
      </c>
      <c r="H104" s="112" t="s">
        <v>0</v>
      </c>
      <c r="I104" s="68">
        <v>257</v>
      </c>
      <c r="J104" s="113"/>
      <c r="K104" s="66"/>
      <c r="L104" s="69"/>
      <c r="M104" s="114"/>
      <c r="N104" s="111"/>
      <c r="O104" s="67"/>
      <c r="P104" s="67"/>
      <c r="Q104" s="67"/>
      <c r="R104" s="67"/>
      <c r="S104" s="67"/>
      <c r="T104" s="67"/>
      <c r="U104" s="67"/>
      <c r="V104" s="70"/>
      <c r="W104" s="70"/>
    </row>
    <row r="105" spans="1:23" s="64" customFormat="1" outlineLevel="1" x14ac:dyDescent="0.25">
      <c r="A105" s="65"/>
      <c r="B105" s="71"/>
      <c r="C105" s="101"/>
      <c r="D105" s="98"/>
      <c r="E105" s="134"/>
      <c r="F105" s="244" t="s">
        <v>176</v>
      </c>
      <c r="G105" s="245" t="s">
        <v>89</v>
      </c>
      <c r="H105" s="73"/>
      <c r="I105" s="74"/>
      <c r="J105" s="102"/>
      <c r="K105" s="72"/>
      <c r="L105" s="75"/>
      <c r="M105" s="76"/>
      <c r="N105" s="99"/>
      <c r="O105" s="73"/>
      <c r="P105" s="73"/>
      <c r="Q105" s="73"/>
      <c r="R105" s="73"/>
      <c r="S105" s="73"/>
      <c r="T105" s="73"/>
      <c r="U105" s="73"/>
      <c r="V105" s="77"/>
      <c r="W105" s="77"/>
    </row>
    <row r="106" spans="1:23" s="64" customFormat="1" outlineLevel="1" x14ac:dyDescent="0.25">
      <c r="A106" s="65"/>
      <c r="B106" s="71"/>
      <c r="C106" s="101"/>
      <c r="D106" s="98"/>
      <c r="E106" s="134"/>
      <c r="F106" s="246" t="s">
        <v>177</v>
      </c>
      <c r="G106" s="243" t="s">
        <v>1480</v>
      </c>
      <c r="H106" s="73" t="s">
        <v>0</v>
      </c>
      <c r="I106" s="74">
        <v>2844</v>
      </c>
      <c r="J106" s="102"/>
      <c r="K106" s="72"/>
      <c r="L106" s="75"/>
      <c r="M106" s="76"/>
      <c r="N106" s="99"/>
      <c r="O106" s="73"/>
      <c r="P106" s="73"/>
      <c r="Q106" s="73"/>
      <c r="R106" s="73"/>
      <c r="S106" s="73"/>
      <c r="T106" s="73"/>
      <c r="U106" s="73"/>
      <c r="V106" s="77"/>
      <c r="W106" s="77"/>
    </row>
    <row r="107" spans="1:23" s="64" customFormat="1" outlineLevel="1" x14ac:dyDescent="0.25">
      <c r="A107" s="127"/>
      <c r="B107" s="100"/>
      <c r="C107" s="115"/>
      <c r="D107" s="98"/>
      <c r="E107" s="291"/>
      <c r="F107" s="246" t="s">
        <v>178</v>
      </c>
      <c r="G107" s="243" t="s">
        <v>179</v>
      </c>
      <c r="H107" s="112" t="s">
        <v>0</v>
      </c>
      <c r="I107" s="68">
        <v>2460</v>
      </c>
      <c r="J107" s="113"/>
      <c r="K107" s="66"/>
      <c r="L107" s="69"/>
      <c r="M107" s="114"/>
      <c r="N107" s="111"/>
      <c r="O107" s="67"/>
      <c r="P107" s="67"/>
      <c r="Q107" s="67"/>
      <c r="R107" s="67"/>
      <c r="S107" s="67"/>
      <c r="T107" s="67"/>
      <c r="U107" s="67"/>
      <c r="V107" s="70"/>
      <c r="W107" s="70"/>
    </row>
    <row r="108" spans="1:23" s="64" customFormat="1" outlineLevel="1" x14ac:dyDescent="0.25">
      <c r="A108" s="127"/>
      <c r="B108" s="100"/>
      <c r="C108" s="115"/>
      <c r="D108" s="98"/>
      <c r="E108" s="291"/>
      <c r="F108" s="246" t="s">
        <v>180</v>
      </c>
      <c r="G108" s="243" t="s">
        <v>181</v>
      </c>
      <c r="H108" s="112" t="s">
        <v>0</v>
      </c>
      <c r="I108" s="68">
        <v>260</v>
      </c>
      <c r="J108" s="113"/>
      <c r="K108" s="66"/>
      <c r="L108" s="69"/>
      <c r="M108" s="114"/>
      <c r="N108" s="111"/>
      <c r="O108" s="67"/>
      <c r="P108" s="67"/>
      <c r="Q108" s="67"/>
      <c r="R108" s="67"/>
      <c r="S108" s="67"/>
      <c r="T108" s="67"/>
      <c r="U108" s="67"/>
      <c r="V108" s="70"/>
      <c r="W108" s="70"/>
    </row>
    <row r="109" spans="1:23" s="64" customFormat="1" outlineLevel="1" x14ac:dyDescent="0.25">
      <c r="A109" s="127"/>
      <c r="B109" s="100"/>
      <c r="C109" s="115"/>
      <c r="D109" s="98"/>
      <c r="E109" s="291"/>
      <c r="F109" s="246" t="s">
        <v>182</v>
      </c>
      <c r="G109" s="243" t="s">
        <v>183</v>
      </c>
      <c r="H109" s="112" t="s">
        <v>0</v>
      </c>
      <c r="I109" s="68">
        <v>680</v>
      </c>
      <c r="J109" s="113"/>
      <c r="K109" s="66"/>
      <c r="L109" s="69"/>
      <c r="M109" s="114"/>
      <c r="N109" s="111"/>
      <c r="O109" s="67"/>
      <c r="P109" s="67"/>
      <c r="Q109" s="67"/>
      <c r="R109" s="67"/>
      <c r="S109" s="67"/>
      <c r="T109" s="67"/>
      <c r="U109" s="67"/>
      <c r="V109" s="70"/>
      <c r="W109" s="70"/>
    </row>
    <row r="110" spans="1:23" s="64" customFormat="1" outlineLevel="1" x14ac:dyDescent="0.25">
      <c r="A110" s="127"/>
      <c r="B110" s="100"/>
      <c r="C110" s="115"/>
      <c r="D110" s="98"/>
      <c r="E110" s="291"/>
      <c r="F110" s="246" t="s">
        <v>184</v>
      </c>
      <c r="G110" s="243" t="s">
        <v>185</v>
      </c>
      <c r="H110" s="112" t="s">
        <v>0</v>
      </c>
      <c r="I110" s="68">
        <v>1711</v>
      </c>
      <c r="J110" s="113"/>
      <c r="K110" s="66"/>
      <c r="L110" s="69"/>
      <c r="M110" s="114"/>
      <c r="N110" s="111"/>
      <c r="O110" s="67"/>
      <c r="P110" s="67"/>
      <c r="Q110" s="67"/>
      <c r="R110" s="67"/>
      <c r="S110" s="67"/>
      <c r="T110" s="67"/>
      <c r="U110" s="67"/>
      <c r="V110" s="70"/>
      <c r="W110" s="70"/>
    </row>
    <row r="111" spans="1:23" s="64" customFormat="1" ht="30" outlineLevel="1" x14ac:dyDescent="0.25">
      <c r="A111" s="127"/>
      <c r="B111" s="100"/>
      <c r="C111" s="115"/>
      <c r="D111" s="98"/>
      <c r="E111" s="291"/>
      <c r="F111" s="246" t="s">
        <v>186</v>
      </c>
      <c r="G111" s="243" t="s">
        <v>187</v>
      </c>
      <c r="H111" s="112" t="s">
        <v>0</v>
      </c>
      <c r="I111" s="68">
        <v>690</v>
      </c>
      <c r="J111" s="113"/>
      <c r="K111" s="66"/>
      <c r="L111" s="69"/>
      <c r="M111" s="114"/>
      <c r="N111" s="111"/>
      <c r="O111" s="67"/>
      <c r="P111" s="67"/>
      <c r="Q111" s="67"/>
      <c r="R111" s="67"/>
      <c r="S111" s="67"/>
      <c r="T111" s="67"/>
      <c r="U111" s="67"/>
      <c r="V111" s="70"/>
      <c r="W111" s="70"/>
    </row>
    <row r="112" spans="1:23" s="64" customFormat="1" outlineLevel="1" x14ac:dyDescent="0.25">
      <c r="A112" s="127"/>
      <c r="B112" s="100"/>
      <c r="C112" s="115"/>
      <c r="D112" s="98"/>
      <c r="E112" s="291"/>
      <c r="F112" s="246" t="s">
        <v>188</v>
      </c>
      <c r="G112" s="243" t="s">
        <v>189</v>
      </c>
      <c r="H112" s="112" t="s">
        <v>0</v>
      </c>
      <c r="I112" s="68">
        <v>737</v>
      </c>
      <c r="J112" s="113"/>
      <c r="K112" s="66"/>
      <c r="L112" s="69"/>
      <c r="M112" s="114"/>
      <c r="N112" s="111"/>
      <c r="O112" s="67"/>
      <c r="P112" s="67"/>
      <c r="Q112" s="67"/>
      <c r="R112" s="67"/>
      <c r="S112" s="67"/>
      <c r="T112" s="67"/>
      <c r="U112" s="67"/>
      <c r="V112" s="70"/>
      <c r="W112" s="70"/>
    </row>
    <row r="113" spans="1:23" s="64" customFormat="1" outlineLevel="1" x14ac:dyDescent="0.25">
      <c r="A113" s="127"/>
      <c r="B113" s="100"/>
      <c r="C113" s="115"/>
      <c r="D113" s="98"/>
      <c r="E113" s="291"/>
      <c r="F113" s="246" t="s">
        <v>190</v>
      </c>
      <c r="G113" s="243" t="s">
        <v>191</v>
      </c>
      <c r="H113" s="112" t="s">
        <v>0</v>
      </c>
      <c r="I113" s="68">
        <v>7130</v>
      </c>
      <c r="J113" s="113"/>
      <c r="K113" s="66"/>
      <c r="L113" s="69"/>
      <c r="M113" s="114"/>
      <c r="N113" s="111"/>
      <c r="O113" s="67"/>
      <c r="P113" s="67"/>
      <c r="Q113" s="67"/>
      <c r="R113" s="67"/>
      <c r="S113" s="67"/>
      <c r="T113" s="67"/>
      <c r="U113" s="67"/>
      <c r="V113" s="70"/>
      <c r="W113" s="70"/>
    </row>
    <row r="114" spans="1:23" s="64" customFormat="1" outlineLevel="1" x14ac:dyDescent="0.25">
      <c r="A114" s="127"/>
      <c r="B114" s="100"/>
      <c r="C114" s="115"/>
      <c r="D114" s="98"/>
      <c r="E114" s="291"/>
      <c r="F114" s="246" t="s">
        <v>192</v>
      </c>
      <c r="G114" s="243" t="s">
        <v>193</v>
      </c>
      <c r="H114" s="67" t="s">
        <v>0</v>
      </c>
      <c r="I114" s="68">
        <v>1010</v>
      </c>
      <c r="J114" s="113"/>
      <c r="K114" s="66"/>
      <c r="L114" s="69"/>
      <c r="M114" s="114"/>
      <c r="N114" s="111"/>
      <c r="O114" s="67"/>
      <c r="P114" s="67"/>
      <c r="Q114" s="67"/>
      <c r="R114" s="67"/>
      <c r="S114" s="67"/>
      <c r="T114" s="67"/>
      <c r="U114" s="67"/>
      <c r="V114" s="70"/>
      <c r="W114" s="70"/>
    </row>
    <row r="115" spans="1:23" s="64" customFormat="1" outlineLevel="1" x14ac:dyDescent="0.25">
      <c r="A115" s="127"/>
      <c r="B115" s="100"/>
      <c r="C115" s="115"/>
      <c r="D115" s="98"/>
      <c r="E115" s="291"/>
      <c r="F115" s="246" t="s">
        <v>194</v>
      </c>
      <c r="G115" s="243" t="s">
        <v>195</v>
      </c>
      <c r="H115" s="67" t="s">
        <v>0</v>
      </c>
      <c r="I115" s="68">
        <v>2225</v>
      </c>
      <c r="J115" s="113"/>
      <c r="K115" s="66"/>
      <c r="L115" s="69"/>
      <c r="M115" s="114"/>
      <c r="N115" s="111"/>
      <c r="O115" s="67"/>
      <c r="P115" s="67"/>
      <c r="Q115" s="67"/>
      <c r="R115" s="67"/>
      <c r="S115" s="67"/>
      <c r="T115" s="67"/>
      <c r="U115" s="67"/>
      <c r="V115" s="70"/>
      <c r="W115" s="70"/>
    </row>
    <row r="116" spans="1:23" s="64" customFormat="1" outlineLevel="1" x14ac:dyDescent="0.25">
      <c r="A116" s="127"/>
      <c r="B116" s="100"/>
      <c r="C116" s="115"/>
      <c r="D116" s="98"/>
      <c r="E116" s="291"/>
      <c r="F116" s="246" t="s">
        <v>196</v>
      </c>
      <c r="G116" s="243" t="s">
        <v>197</v>
      </c>
      <c r="H116" s="67" t="s">
        <v>0</v>
      </c>
      <c r="I116" s="68">
        <v>459</v>
      </c>
      <c r="J116" s="113"/>
      <c r="K116" s="66"/>
      <c r="L116" s="69"/>
      <c r="M116" s="114"/>
      <c r="N116" s="111"/>
      <c r="O116" s="67"/>
      <c r="P116" s="67"/>
      <c r="Q116" s="67"/>
      <c r="R116" s="67"/>
      <c r="S116" s="67"/>
      <c r="T116" s="67"/>
      <c r="U116" s="67"/>
      <c r="V116" s="70"/>
      <c r="W116" s="70"/>
    </row>
    <row r="117" spans="1:23" s="64" customFormat="1" outlineLevel="1" x14ac:dyDescent="0.25">
      <c r="A117" s="127"/>
      <c r="B117" s="100"/>
      <c r="C117" s="115"/>
      <c r="D117" s="98"/>
      <c r="E117" s="291"/>
      <c r="F117" s="246" t="s">
        <v>198</v>
      </c>
      <c r="G117" s="243" t="s">
        <v>1481</v>
      </c>
      <c r="H117" s="67" t="s">
        <v>0</v>
      </c>
      <c r="I117" s="68">
        <v>506</v>
      </c>
      <c r="J117" s="113"/>
      <c r="K117" s="66"/>
      <c r="L117" s="69"/>
      <c r="M117" s="114"/>
      <c r="N117" s="111"/>
      <c r="O117" s="67"/>
      <c r="P117" s="67"/>
      <c r="Q117" s="67"/>
      <c r="R117" s="67"/>
      <c r="S117" s="67"/>
      <c r="T117" s="67"/>
      <c r="U117" s="67"/>
      <c r="V117" s="70"/>
      <c r="W117" s="70"/>
    </row>
    <row r="118" spans="1:23" s="64" customFormat="1" outlineLevel="1" x14ac:dyDescent="0.25">
      <c r="A118" s="127"/>
      <c r="B118" s="100"/>
      <c r="C118" s="115"/>
      <c r="D118" s="98"/>
      <c r="E118" s="291"/>
      <c r="F118" s="246" t="s">
        <v>199</v>
      </c>
      <c r="G118" s="243" t="s">
        <v>92</v>
      </c>
      <c r="H118" s="67" t="s">
        <v>0</v>
      </c>
      <c r="I118" s="68">
        <v>991</v>
      </c>
      <c r="J118" s="113"/>
      <c r="K118" s="66"/>
      <c r="L118" s="69"/>
      <c r="M118" s="114"/>
      <c r="N118" s="111"/>
      <c r="O118" s="67"/>
      <c r="P118" s="67"/>
      <c r="Q118" s="67"/>
      <c r="R118" s="67"/>
      <c r="S118" s="67"/>
      <c r="T118" s="67"/>
      <c r="U118" s="67"/>
      <c r="V118" s="70"/>
      <c r="W118" s="70"/>
    </row>
    <row r="119" spans="1:23" s="64" customFormat="1" outlineLevel="1" x14ac:dyDescent="0.25">
      <c r="A119" s="127"/>
      <c r="B119" s="100"/>
      <c r="C119" s="115"/>
      <c r="D119" s="98"/>
      <c r="E119" s="291"/>
      <c r="F119" s="246" t="s">
        <v>200</v>
      </c>
      <c r="G119" s="243" t="s">
        <v>201</v>
      </c>
      <c r="H119" s="67" t="s">
        <v>0</v>
      </c>
      <c r="I119" s="68">
        <v>132</v>
      </c>
      <c r="J119" s="113"/>
      <c r="K119" s="66"/>
      <c r="L119" s="69"/>
      <c r="M119" s="114"/>
      <c r="N119" s="111"/>
      <c r="O119" s="67"/>
      <c r="P119" s="67"/>
      <c r="Q119" s="67"/>
      <c r="R119" s="67"/>
      <c r="S119" s="67"/>
      <c r="T119" s="67"/>
      <c r="U119" s="67"/>
      <c r="V119" s="70"/>
      <c r="W119" s="70"/>
    </row>
    <row r="120" spans="1:23" s="64" customFormat="1" outlineLevel="1" x14ac:dyDescent="0.25">
      <c r="A120" s="127"/>
      <c r="B120" s="100"/>
      <c r="C120" s="115"/>
      <c r="D120" s="98"/>
      <c r="E120" s="291"/>
      <c r="F120" s="246" t="s">
        <v>202</v>
      </c>
      <c r="G120" s="243" t="s">
        <v>203</v>
      </c>
      <c r="H120" s="112" t="s">
        <v>0</v>
      </c>
      <c r="I120" s="68">
        <v>1860</v>
      </c>
      <c r="J120" s="113"/>
      <c r="K120" s="66"/>
      <c r="L120" s="69"/>
      <c r="M120" s="114"/>
      <c r="N120" s="111"/>
      <c r="O120" s="67"/>
      <c r="P120" s="67"/>
      <c r="Q120" s="67"/>
      <c r="R120" s="67"/>
      <c r="S120" s="67"/>
      <c r="T120" s="67"/>
      <c r="U120" s="67"/>
      <c r="V120" s="70"/>
      <c r="W120" s="70"/>
    </row>
    <row r="121" spans="1:23" s="64" customFormat="1" outlineLevel="1" x14ac:dyDescent="0.25">
      <c r="A121" s="127"/>
      <c r="B121" s="100"/>
      <c r="C121" s="115"/>
      <c r="D121" s="98"/>
      <c r="E121" s="291"/>
      <c r="F121" s="246" t="s">
        <v>204</v>
      </c>
      <c r="G121" s="243" t="s">
        <v>205</v>
      </c>
      <c r="H121" s="112" t="s">
        <v>0</v>
      </c>
      <c r="I121" s="68">
        <v>940</v>
      </c>
      <c r="J121" s="113"/>
      <c r="K121" s="66"/>
      <c r="L121" s="69"/>
      <c r="M121" s="114"/>
      <c r="N121" s="111"/>
      <c r="O121" s="67"/>
      <c r="P121" s="67"/>
      <c r="Q121" s="67"/>
      <c r="R121" s="67"/>
      <c r="S121" s="67"/>
      <c r="T121" s="67"/>
      <c r="U121" s="67"/>
      <c r="V121" s="70"/>
      <c r="W121" s="70"/>
    </row>
    <row r="122" spans="1:23" s="64" customFormat="1" ht="30" outlineLevel="1" x14ac:dyDescent="0.25">
      <c r="A122" s="127"/>
      <c r="B122" s="100"/>
      <c r="C122" s="115"/>
      <c r="D122" s="98"/>
      <c r="E122" s="291"/>
      <c r="F122" s="246" t="s">
        <v>206</v>
      </c>
      <c r="G122" s="243" t="s">
        <v>1471</v>
      </c>
      <c r="H122" s="112" t="s">
        <v>0</v>
      </c>
      <c r="I122" s="68">
        <v>1073</v>
      </c>
      <c r="J122" s="113"/>
      <c r="K122" s="66"/>
      <c r="L122" s="69"/>
      <c r="M122" s="114"/>
      <c r="N122" s="111"/>
      <c r="O122" s="67"/>
      <c r="P122" s="67"/>
      <c r="Q122" s="67"/>
      <c r="R122" s="67"/>
      <c r="S122" s="67"/>
      <c r="T122" s="67"/>
      <c r="U122" s="67"/>
      <c r="V122" s="70"/>
      <c r="W122" s="70"/>
    </row>
    <row r="123" spans="1:23" s="64" customFormat="1" ht="30" outlineLevel="1" x14ac:dyDescent="0.25">
      <c r="A123" s="127"/>
      <c r="B123" s="100"/>
      <c r="C123" s="115"/>
      <c r="D123" s="98"/>
      <c r="E123" s="292"/>
      <c r="F123" s="246" t="s">
        <v>207</v>
      </c>
      <c r="G123" s="243" t="s">
        <v>208</v>
      </c>
      <c r="H123" s="67" t="s">
        <v>0</v>
      </c>
      <c r="I123" s="68">
        <v>1845</v>
      </c>
      <c r="J123" s="81"/>
      <c r="K123" s="52"/>
      <c r="L123" s="44"/>
      <c r="M123" s="49"/>
      <c r="N123" s="79"/>
      <c r="O123" s="3"/>
      <c r="P123" s="3"/>
      <c r="Q123" s="3"/>
      <c r="R123" s="3"/>
      <c r="S123" s="3"/>
      <c r="T123" s="3"/>
      <c r="U123" s="3"/>
      <c r="V123" s="4"/>
      <c r="W123" s="4"/>
    </row>
    <row r="124" spans="1:23" s="64" customFormat="1" ht="30" outlineLevel="1" x14ac:dyDescent="0.25">
      <c r="A124" s="127"/>
      <c r="B124" s="100"/>
      <c r="C124" s="115"/>
      <c r="D124" s="98"/>
      <c r="E124" s="292"/>
      <c r="F124" s="246" t="s">
        <v>209</v>
      </c>
      <c r="G124" s="243" t="s">
        <v>210</v>
      </c>
      <c r="H124" s="67" t="s">
        <v>0</v>
      </c>
      <c r="I124" s="68">
        <v>1845</v>
      </c>
      <c r="J124" s="81"/>
      <c r="K124" s="52"/>
      <c r="L124" s="44"/>
      <c r="M124" s="49"/>
      <c r="N124" s="79"/>
      <c r="O124" s="3"/>
      <c r="P124" s="3"/>
      <c r="Q124" s="3"/>
      <c r="R124" s="3"/>
      <c r="S124" s="3"/>
      <c r="T124" s="3"/>
      <c r="U124" s="3"/>
      <c r="V124" s="4"/>
      <c r="W124" s="4"/>
    </row>
    <row r="125" spans="1:23" s="64" customFormat="1" outlineLevel="1" x14ac:dyDescent="0.25">
      <c r="A125" s="127"/>
      <c r="B125" s="100"/>
      <c r="C125" s="115"/>
      <c r="D125" s="98"/>
      <c r="E125" s="292"/>
      <c r="F125" s="246" t="s">
        <v>1479</v>
      </c>
      <c r="G125" s="243" t="s">
        <v>211</v>
      </c>
      <c r="H125" s="67" t="s">
        <v>0</v>
      </c>
      <c r="I125" s="68">
        <f>248*4+146*2</f>
        <v>1284</v>
      </c>
      <c r="J125" s="81"/>
      <c r="K125" s="52"/>
      <c r="L125" s="44"/>
      <c r="M125" s="49"/>
      <c r="N125" s="79"/>
      <c r="O125" s="3"/>
      <c r="P125" s="3"/>
      <c r="Q125" s="3"/>
      <c r="R125" s="3"/>
      <c r="S125" s="3"/>
      <c r="T125" s="3"/>
      <c r="U125" s="3"/>
      <c r="V125" s="4"/>
      <c r="W125" s="4"/>
    </row>
    <row r="126" spans="1:23" s="64" customFormat="1" outlineLevel="1" x14ac:dyDescent="0.25">
      <c r="A126" s="65"/>
      <c r="B126" s="71"/>
      <c r="C126" s="101"/>
      <c r="D126" s="98"/>
      <c r="E126" s="134"/>
      <c r="F126" s="244" t="s">
        <v>212</v>
      </c>
      <c r="G126" s="245" t="s">
        <v>213</v>
      </c>
      <c r="H126" s="25"/>
      <c r="I126" s="33"/>
      <c r="J126" s="102"/>
      <c r="K126" s="72"/>
      <c r="L126" s="75"/>
      <c r="M126" s="76"/>
      <c r="N126" s="99"/>
      <c r="O126" s="73"/>
      <c r="P126" s="73"/>
      <c r="Q126" s="73"/>
      <c r="R126" s="73"/>
      <c r="S126" s="73"/>
      <c r="T126" s="73"/>
      <c r="U126" s="73"/>
      <c r="V126" s="77"/>
      <c r="W126" s="77"/>
    </row>
    <row r="127" spans="1:23" s="64" customFormat="1" outlineLevel="1" x14ac:dyDescent="0.25">
      <c r="A127" s="127"/>
      <c r="B127" s="100"/>
      <c r="C127" s="115"/>
      <c r="D127" s="98"/>
      <c r="E127" s="291"/>
      <c r="F127" s="246" t="s">
        <v>214</v>
      </c>
      <c r="G127" s="243" t="s">
        <v>215</v>
      </c>
      <c r="H127" s="73" t="s">
        <v>51</v>
      </c>
      <c r="I127" s="68">
        <v>8</v>
      </c>
      <c r="J127" s="113"/>
      <c r="K127" s="66"/>
      <c r="L127" s="69"/>
      <c r="M127" s="114"/>
      <c r="N127" s="111"/>
      <c r="O127" s="67"/>
      <c r="P127" s="67"/>
      <c r="Q127" s="67"/>
      <c r="R127" s="67"/>
      <c r="S127" s="67"/>
      <c r="T127" s="67"/>
      <c r="U127" s="67"/>
      <c r="V127" s="70"/>
      <c r="W127" s="70"/>
    </row>
    <row r="128" spans="1:23" s="64" customFormat="1" outlineLevel="1" x14ac:dyDescent="0.25">
      <c r="A128" s="127"/>
      <c r="B128" s="100"/>
      <c r="C128" s="115"/>
      <c r="D128" s="98"/>
      <c r="E128" s="291"/>
      <c r="F128" s="246" t="s">
        <v>216</v>
      </c>
      <c r="G128" s="243" t="s">
        <v>217</v>
      </c>
      <c r="H128" s="73" t="s">
        <v>51</v>
      </c>
      <c r="I128" s="68">
        <v>44</v>
      </c>
      <c r="J128" s="113"/>
      <c r="K128" s="66"/>
      <c r="L128" s="69"/>
      <c r="M128" s="114"/>
      <c r="N128" s="111"/>
      <c r="O128" s="67"/>
      <c r="P128" s="67"/>
      <c r="Q128" s="67"/>
      <c r="R128" s="67"/>
      <c r="S128" s="67"/>
      <c r="T128" s="67"/>
      <c r="U128" s="67"/>
      <c r="V128" s="70"/>
      <c r="W128" s="70"/>
    </row>
    <row r="129" spans="1:23" s="64" customFormat="1" outlineLevel="1" x14ac:dyDescent="0.25">
      <c r="A129" s="127"/>
      <c r="B129" s="100"/>
      <c r="C129" s="115"/>
      <c r="D129" s="98"/>
      <c r="E129" s="291"/>
      <c r="F129" s="246" t="s">
        <v>218</v>
      </c>
      <c r="G129" s="243" t="s">
        <v>219</v>
      </c>
      <c r="H129" s="73" t="s">
        <v>51</v>
      </c>
      <c r="I129" s="68">
        <v>186</v>
      </c>
      <c r="J129" s="113"/>
      <c r="K129" s="66"/>
      <c r="L129" s="69"/>
      <c r="M129" s="114"/>
      <c r="N129" s="111"/>
      <c r="O129" s="67"/>
      <c r="P129" s="67"/>
      <c r="Q129" s="67"/>
      <c r="R129" s="67"/>
      <c r="S129" s="67"/>
      <c r="T129" s="67"/>
      <c r="U129" s="67"/>
      <c r="V129" s="70"/>
      <c r="W129" s="70"/>
    </row>
    <row r="130" spans="1:23" s="64" customFormat="1" outlineLevel="1" x14ac:dyDescent="0.25">
      <c r="A130" s="127"/>
      <c r="B130" s="100"/>
      <c r="C130" s="115"/>
      <c r="D130" s="98"/>
      <c r="E130" s="291"/>
      <c r="F130" s="246" t="s">
        <v>220</v>
      </c>
      <c r="G130" s="243" t="s">
        <v>221</v>
      </c>
      <c r="H130" s="73" t="s">
        <v>51</v>
      </c>
      <c r="I130" s="68">
        <v>38</v>
      </c>
      <c r="J130" s="113"/>
      <c r="K130" s="66"/>
      <c r="L130" s="69"/>
      <c r="M130" s="114"/>
      <c r="N130" s="111"/>
      <c r="O130" s="67"/>
      <c r="P130" s="67"/>
      <c r="Q130" s="67"/>
      <c r="R130" s="67"/>
      <c r="S130" s="67"/>
      <c r="T130" s="67"/>
      <c r="U130" s="67"/>
      <c r="V130" s="70"/>
      <c r="W130" s="70"/>
    </row>
    <row r="131" spans="1:23" s="64" customFormat="1" outlineLevel="1" x14ac:dyDescent="0.25">
      <c r="A131" s="127"/>
      <c r="B131" s="100"/>
      <c r="C131" s="115"/>
      <c r="D131" s="98"/>
      <c r="E131" s="291"/>
      <c r="F131" s="246" t="s">
        <v>222</v>
      </c>
      <c r="G131" s="243" t="s">
        <v>223</v>
      </c>
      <c r="H131" s="73" t="s">
        <v>51</v>
      </c>
      <c r="I131" s="68">
        <v>66</v>
      </c>
      <c r="J131" s="113"/>
      <c r="K131" s="66"/>
      <c r="L131" s="69"/>
      <c r="M131" s="114"/>
      <c r="N131" s="111"/>
      <c r="O131" s="67"/>
      <c r="P131" s="67"/>
      <c r="Q131" s="67"/>
      <c r="R131" s="67"/>
      <c r="S131" s="67"/>
      <c r="T131" s="67"/>
      <c r="U131" s="67"/>
      <c r="V131" s="70"/>
      <c r="W131" s="70"/>
    </row>
    <row r="132" spans="1:23" s="64" customFormat="1" outlineLevel="1" x14ac:dyDescent="0.25">
      <c r="A132" s="127"/>
      <c r="B132" s="100"/>
      <c r="C132" s="115"/>
      <c r="D132" s="98"/>
      <c r="E132" s="291"/>
      <c r="F132" s="246" t="s">
        <v>224</v>
      </c>
      <c r="G132" s="243" t="s">
        <v>225</v>
      </c>
      <c r="H132" s="73" t="s">
        <v>51</v>
      </c>
      <c r="I132" s="68">
        <v>7</v>
      </c>
      <c r="J132" s="113"/>
      <c r="K132" s="66"/>
      <c r="L132" s="69"/>
      <c r="M132" s="114"/>
      <c r="N132" s="111"/>
      <c r="O132" s="67"/>
      <c r="P132" s="67"/>
      <c r="Q132" s="67"/>
      <c r="R132" s="67"/>
      <c r="S132" s="67"/>
      <c r="T132" s="67"/>
      <c r="U132" s="67"/>
      <c r="V132" s="70"/>
      <c r="W132" s="70"/>
    </row>
    <row r="133" spans="1:23" s="64" customFormat="1" outlineLevel="1" x14ac:dyDescent="0.25">
      <c r="A133" s="127"/>
      <c r="B133" s="100"/>
      <c r="C133" s="115"/>
      <c r="D133" s="98"/>
      <c r="E133" s="291"/>
      <c r="F133" s="246" t="s">
        <v>226</v>
      </c>
      <c r="G133" s="243" t="s">
        <v>227</v>
      </c>
      <c r="H133" s="73" t="s">
        <v>51</v>
      </c>
      <c r="I133" s="68">
        <v>8</v>
      </c>
      <c r="J133" s="113"/>
      <c r="K133" s="66"/>
      <c r="L133" s="69"/>
      <c r="M133" s="114"/>
      <c r="N133" s="111"/>
      <c r="O133" s="67"/>
      <c r="P133" s="67"/>
      <c r="Q133" s="67"/>
      <c r="R133" s="67"/>
      <c r="S133" s="67"/>
      <c r="T133" s="67"/>
      <c r="U133" s="67"/>
      <c r="V133" s="70"/>
      <c r="W133" s="70"/>
    </row>
    <row r="134" spans="1:23" s="64" customFormat="1" outlineLevel="1" x14ac:dyDescent="0.25">
      <c r="A134" s="127"/>
      <c r="B134" s="100"/>
      <c r="C134" s="115"/>
      <c r="D134" s="98"/>
      <c r="E134" s="291"/>
      <c r="F134" s="246" t="s">
        <v>228</v>
      </c>
      <c r="G134" s="243" t="s">
        <v>229</v>
      </c>
      <c r="H134" s="73" t="s">
        <v>51</v>
      </c>
      <c r="I134" s="68">
        <v>23</v>
      </c>
      <c r="J134" s="113"/>
      <c r="K134" s="66"/>
      <c r="L134" s="69"/>
      <c r="M134" s="114"/>
      <c r="N134" s="111"/>
      <c r="O134" s="67"/>
      <c r="P134" s="67"/>
      <c r="Q134" s="67"/>
      <c r="R134" s="67"/>
      <c r="S134" s="67"/>
      <c r="T134" s="67"/>
      <c r="U134" s="67"/>
      <c r="V134" s="70"/>
      <c r="W134" s="70"/>
    </row>
    <row r="135" spans="1:23" s="64" customFormat="1" outlineLevel="1" x14ac:dyDescent="0.25">
      <c r="A135" s="127"/>
      <c r="B135" s="100"/>
      <c r="C135" s="115"/>
      <c r="D135" s="98"/>
      <c r="E135" s="291"/>
      <c r="F135" s="246" t="s">
        <v>230</v>
      </c>
      <c r="G135" s="243" t="s">
        <v>231</v>
      </c>
      <c r="H135" s="73" t="s">
        <v>51</v>
      </c>
      <c r="I135" s="68">
        <v>37</v>
      </c>
      <c r="J135" s="113"/>
      <c r="K135" s="66"/>
      <c r="L135" s="69"/>
      <c r="M135" s="114"/>
      <c r="N135" s="111"/>
      <c r="O135" s="67"/>
      <c r="P135" s="67"/>
      <c r="Q135" s="67"/>
      <c r="R135" s="67"/>
      <c r="S135" s="67"/>
      <c r="T135" s="67"/>
      <c r="U135" s="67"/>
      <c r="V135" s="70"/>
      <c r="W135" s="70"/>
    </row>
    <row r="136" spans="1:23" s="64" customFormat="1" outlineLevel="1" x14ac:dyDescent="0.25">
      <c r="A136" s="127"/>
      <c r="B136" s="100"/>
      <c r="C136" s="115"/>
      <c r="D136" s="98"/>
      <c r="E136" s="291"/>
      <c r="F136" s="246" t="s">
        <v>232</v>
      </c>
      <c r="G136" s="243" t="s">
        <v>233</v>
      </c>
      <c r="H136" s="73" t="s">
        <v>51</v>
      </c>
      <c r="I136" s="68">
        <v>68</v>
      </c>
      <c r="J136" s="113"/>
      <c r="K136" s="66"/>
      <c r="L136" s="69"/>
      <c r="M136" s="114"/>
      <c r="N136" s="111"/>
      <c r="O136" s="67"/>
      <c r="P136" s="67"/>
      <c r="Q136" s="67"/>
      <c r="R136" s="67"/>
      <c r="S136" s="67"/>
      <c r="T136" s="67"/>
      <c r="U136" s="67"/>
      <c r="V136" s="70"/>
      <c r="W136" s="70"/>
    </row>
    <row r="137" spans="1:23" s="64" customFormat="1" outlineLevel="1" x14ac:dyDescent="0.25">
      <c r="A137" s="127"/>
      <c r="B137" s="100"/>
      <c r="C137" s="115"/>
      <c r="D137" s="98"/>
      <c r="E137" s="291"/>
      <c r="F137" s="246" t="s">
        <v>234</v>
      </c>
      <c r="G137" s="243" t="s">
        <v>235</v>
      </c>
      <c r="H137" s="73" t="s">
        <v>51</v>
      </c>
      <c r="I137" s="68">
        <v>6</v>
      </c>
      <c r="J137" s="113"/>
      <c r="K137" s="66"/>
      <c r="L137" s="69"/>
      <c r="M137" s="114"/>
      <c r="N137" s="111"/>
      <c r="O137" s="67"/>
      <c r="P137" s="67"/>
      <c r="Q137" s="67"/>
      <c r="R137" s="67"/>
      <c r="S137" s="67"/>
      <c r="T137" s="67"/>
      <c r="U137" s="67"/>
      <c r="V137" s="70"/>
      <c r="W137" s="70"/>
    </row>
    <row r="138" spans="1:23" s="64" customFormat="1" outlineLevel="1" x14ac:dyDescent="0.25">
      <c r="A138" s="127"/>
      <c r="B138" s="100"/>
      <c r="C138" s="115"/>
      <c r="D138" s="98"/>
      <c r="E138" s="291"/>
      <c r="F138" s="246" t="s">
        <v>236</v>
      </c>
      <c r="G138" s="243" t="s">
        <v>237</v>
      </c>
      <c r="H138" s="73" t="s">
        <v>51</v>
      </c>
      <c r="I138" s="68">
        <v>64</v>
      </c>
      <c r="J138" s="113"/>
      <c r="K138" s="66"/>
      <c r="L138" s="69"/>
      <c r="M138" s="114"/>
      <c r="N138" s="111"/>
      <c r="O138" s="67"/>
      <c r="P138" s="67"/>
      <c r="Q138" s="67"/>
      <c r="R138" s="67"/>
      <c r="S138" s="67"/>
      <c r="T138" s="67"/>
      <c r="U138" s="67"/>
      <c r="V138" s="70"/>
      <c r="W138" s="70"/>
    </row>
    <row r="139" spans="1:23" s="64" customFormat="1" outlineLevel="1" x14ac:dyDescent="0.25">
      <c r="A139" s="127"/>
      <c r="B139" s="100"/>
      <c r="C139" s="115"/>
      <c r="D139" s="98"/>
      <c r="E139" s="291"/>
      <c r="F139" s="246" t="s">
        <v>238</v>
      </c>
      <c r="G139" s="243" t="s">
        <v>239</v>
      </c>
      <c r="H139" s="73" t="s">
        <v>51</v>
      </c>
      <c r="I139" s="68">
        <v>39</v>
      </c>
      <c r="J139" s="113"/>
      <c r="K139" s="66"/>
      <c r="L139" s="69"/>
      <c r="M139" s="114"/>
      <c r="N139" s="111"/>
      <c r="O139" s="67"/>
      <c r="P139" s="67"/>
      <c r="Q139" s="67"/>
      <c r="R139" s="67"/>
      <c r="S139" s="67"/>
      <c r="T139" s="67"/>
      <c r="U139" s="67"/>
      <c r="V139" s="70"/>
      <c r="W139" s="70"/>
    </row>
    <row r="140" spans="1:23" s="64" customFormat="1" outlineLevel="1" x14ac:dyDescent="0.25">
      <c r="A140" s="127"/>
      <c r="B140" s="100"/>
      <c r="C140" s="115"/>
      <c r="D140" s="98"/>
      <c r="E140" s="291"/>
      <c r="F140" s="246" t="s">
        <v>240</v>
      </c>
      <c r="G140" s="243" t="s">
        <v>241</v>
      </c>
      <c r="H140" s="73" t="s">
        <v>51</v>
      </c>
      <c r="I140" s="68">
        <v>150</v>
      </c>
      <c r="J140" s="113"/>
      <c r="K140" s="66"/>
      <c r="L140" s="69"/>
      <c r="M140" s="114"/>
      <c r="N140" s="111"/>
      <c r="O140" s="67"/>
      <c r="P140" s="67"/>
      <c r="Q140" s="67"/>
      <c r="R140" s="67"/>
      <c r="S140" s="67"/>
      <c r="T140" s="67"/>
      <c r="U140" s="67"/>
      <c r="V140" s="70"/>
      <c r="W140" s="70"/>
    </row>
    <row r="141" spans="1:23" s="64" customFormat="1" outlineLevel="1" x14ac:dyDescent="0.25">
      <c r="A141" s="127"/>
      <c r="B141" s="100"/>
      <c r="C141" s="115"/>
      <c r="D141" s="98"/>
      <c r="E141" s="291"/>
      <c r="F141" s="246" t="s">
        <v>242</v>
      </c>
      <c r="G141" s="243" t="s">
        <v>243</v>
      </c>
      <c r="H141" s="73" t="s">
        <v>51</v>
      </c>
      <c r="I141" s="68">
        <v>1</v>
      </c>
      <c r="J141" s="113"/>
      <c r="K141" s="66"/>
      <c r="L141" s="69"/>
      <c r="M141" s="114"/>
      <c r="N141" s="111"/>
      <c r="O141" s="67"/>
      <c r="P141" s="67"/>
      <c r="Q141" s="67"/>
      <c r="R141" s="67"/>
      <c r="S141" s="67"/>
      <c r="T141" s="67"/>
      <c r="U141" s="67"/>
      <c r="V141" s="70"/>
      <c r="W141" s="70"/>
    </row>
    <row r="142" spans="1:23" s="64" customFormat="1" outlineLevel="1" x14ac:dyDescent="0.25">
      <c r="A142" s="127"/>
      <c r="B142" s="100"/>
      <c r="C142" s="115"/>
      <c r="D142" s="98"/>
      <c r="E142" s="291"/>
      <c r="F142" s="246" t="s">
        <v>244</v>
      </c>
      <c r="G142" s="243" t="s">
        <v>245</v>
      </c>
      <c r="H142" s="73" t="s">
        <v>51</v>
      </c>
      <c r="I142" s="68">
        <v>53</v>
      </c>
      <c r="J142" s="113"/>
      <c r="K142" s="66"/>
      <c r="L142" s="69"/>
      <c r="M142" s="114"/>
      <c r="N142" s="111"/>
      <c r="O142" s="67"/>
      <c r="P142" s="67"/>
      <c r="Q142" s="67"/>
      <c r="R142" s="67"/>
      <c r="S142" s="67"/>
      <c r="T142" s="67"/>
      <c r="U142" s="67"/>
      <c r="V142" s="70"/>
      <c r="W142" s="70"/>
    </row>
    <row r="143" spans="1:23" s="64" customFormat="1" outlineLevel="1" x14ac:dyDescent="0.25">
      <c r="A143" s="127"/>
      <c r="B143" s="100"/>
      <c r="C143" s="115"/>
      <c r="D143" s="98"/>
      <c r="E143" s="291"/>
      <c r="F143" s="246" t="s">
        <v>246</v>
      </c>
      <c r="G143" s="243" t="s">
        <v>247</v>
      </c>
      <c r="H143" s="73" t="s">
        <v>51</v>
      </c>
      <c r="I143" s="68">
        <v>22</v>
      </c>
      <c r="J143" s="113"/>
      <c r="K143" s="66"/>
      <c r="L143" s="69"/>
      <c r="M143" s="114"/>
      <c r="N143" s="111"/>
      <c r="O143" s="67"/>
      <c r="P143" s="67"/>
      <c r="Q143" s="67"/>
      <c r="R143" s="67"/>
      <c r="S143" s="67"/>
      <c r="T143" s="67"/>
      <c r="U143" s="67"/>
      <c r="V143" s="70"/>
      <c r="W143" s="70"/>
    </row>
    <row r="144" spans="1:23" s="64" customFormat="1" outlineLevel="1" x14ac:dyDescent="0.25">
      <c r="A144" s="127"/>
      <c r="B144" s="100"/>
      <c r="C144" s="115"/>
      <c r="D144" s="98"/>
      <c r="E144" s="291"/>
      <c r="F144" s="246" t="s">
        <v>248</v>
      </c>
      <c r="G144" s="243" t="s">
        <v>249</v>
      </c>
      <c r="H144" s="73" t="s">
        <v>51</v>
      </c>
      <c r="I144" s="68">
        <v>2</v>
      </c>
      <c r="J144" s="113"/>
      <c r="K144" s="66"/>
      <c r="L144" s="69"/>
      <c r="M144" s="114"/>
      <c r="N144" s="111"/>
      <c r="O144" s="67"/>
      <c r="P144" s="67"/>
      <c r="Q144" s="67"/>
      <c r="R144" s="67"/>
      <c r="S144" s="67"/>
      <c r="T144" s="67"/>
      <c r="U144" s="67"/>
      <c r="V144" s="70"/>
      <c r="W144" s="70"/>
    </row>
    <row r="145" spans="1:23" s="64" customFormat="1" outlineLevel="1" x14ac:dyDescent="0.25">
      <c r="A145" s="127"/>
      <c r="B145" s="100"/>
      <c r="C145" s="115"/>
      <c r="D145" s="98"/>
      <c r="E145" s="291"/>
      <c r="F145" s="246" t="s">
        <v>250</v>
      </c>
      <c r="G145" s="243" t="s">
        <v>251</v>
      </c>
      <c r="H145" s="73" t="s">
        <v>51</v>
      </c>
      <c r="I145" s="68">
        <v>32</v>
      </c>
      <c r="J145" s="113"/>
      <c r="K145" s="66"/>
      <c r="L145" s="69"/>
      <c r="M145" s="114"/>
      <c r="N145" s="111"/>
      <c r="O145" s="67"/>
      <c r="P145" s="67"/>
      <c r="Q145" s="67"/>
      <c r="R145" s="67"/>
      <c r="S145" s="67"/>
      <c r="T145" s="67"/>
      <c r="U145" s="67"/>
      <c r="V145" s="70"/>
      <c r="W145" s="70"/>
    </row>
    <row r="146" spans="1:23" s="64" customFormat="1" outlineLevel="1" x14ac:dyDescent="0.25">
      <c r="A146" s="127"/>
      <c r="B146" s="100"/>
      <c r="C146" s="115"/>
      <c r="D146" s="98"/>
      <c r="E146" s="291"/>
      <c r="F146" s="246" t="s">
        <v>252</v>
      </c>
      <c r="G146" s="243" t="s">
        <v>253</v>
      </c>
      <c r="H146" s="73" t="s">
        <v>51</v>
      </c>
      <c r="I146" s="68">
        <v>39</v>
      </c>
      <c r="J146" s="113"/>
      <c r="K146" s="66"/>
      <c r="L146" s="69"/>
      <c r="M146" s="114"/>
      <c r="N146" s="111"/>
      <c r="O146" s="67"/>
      <c r="P146" s="67"/>
      <c r="Q146" s="67"/>
      <c r="R146" s="67"/>
      <c r="S146" s="67"/>
      <c r="T146" s="67"/>
      <c r="U146" s="67"/>
      <c r="V146" s="70"/>
      <c r="W146" s="70"/>
    </row>
    <row r="147" spans="1:23" s="64" customFormat="1" outlineLevel="1" x14ac:dyDescent="0.25">
      <c r="A147" s="127"/>
      <c r="B147" s="100"/>
      <c r="C147" s="115"/>
      <c r="D147" s="98"/>
      <c r="E147" s="291"/>
      <c r="F147" s="246" t="s">
        <v>254</v>
      </c>
      <c r="G147" s="243" t="s">
        <v>255</v>
      </c>
      <c r="H147" s="73" t="s">
        <v>51</v>
      </c>
      <c r="I147" s="68">
        <v>18</v>
      </c>
      <c r="J147" s="113"/>
      <c r="K147" s="66"/>
      <c r="L147" s="69"/>
      <c r="M147" s="114"/>
      <c r="N147" s="111"/>
      <c r="O147" s="67"/>
      <c r="P147" s="67"/>
      <c r="Q147" s="67"/>
      <c r="R147" s="67"/>
      <c r="S147" s="67"/>
      <c r="T147" s="67"/>
      <c r="U147" s="67"/>
      <c r="V147" s="70"/>
      <c r="W147" s="70"/>
    </row>
    <row r="148" spans="1:23" s="64" customFormat="1" outlineLevel="1" x14ac:dyDescent="0.25">
      <c r="A148" s="127"/>
      <c r="B148" s="100"/>
      <c r="C148" s="115"/>
      <c r="D148" s="98"/>
      <c r="E148" s="291"/>
      <c r="F148" s="246" t="s">
        <v>256</v>
      </c>
      <c r="G148" s="243" t="s">
        <v>257</v>
      </c>
      <c r="H148" s="73" t="s">
        <v>51</v>
      </c>
      <c r="I148" s="68">
        <v>245</v>
      </c>
      <c r="J148" s="113"/>
      <c r="K148" s="66"/>
      <c r="L148" s="69"/>
      <c r="M148" s="114"/>
      <c r="N148" s="111"/>
      <c r="O148" s="67"/>
      <c r="P148" s="67"/>
      <c r="Q148" s="67"/>
      <c r="R148" s="67"/>
      <c r="S148" s="67"/>
      <c r="T148" s="67"/>
      <c r="U148" s="67"/>
      <c r="V148" s="70"/>
      <c r="W148" s="70"/>
    </row>
    <row r="149" spans="1:23" s="64" customFormat="1" outlineLevel="1" x14ac:dyDescent="0.25">
      <c r="A149" s="127"/>
      <c r="B149" s="100"/>
      <c r="C149" s="115"/>
      <c r="D149" s="98"/>
      <c r="E149" s="291"/>
      <c r="F149" s="246" t="s">
        <v>258</v>
      </c>
      <c r="G149" s="243" t="s">
        <v>259</v>
      </c>
      <c r="H149" s="73" t="s">
        <v>51</v>
      </c>
      <c r="I149" s="68">
        <v>39</v>
      </c>
      <c r="J149" s="113"/>
      <c r="K149" s="66"/>
      <c r="L149" s="69"/>
      <c r="M149" s="114"/>
      <c r="N149" s="111"/>
      <c r="O149" s="67"/>
      <c r="P149" s="67"/>
      <c r="Q149" s="67"/>
      <c r="R149" s="67"/>
      <c r="S149" s="67"/>
      <c r="T149" s="67"/>
      <c r="U149" s="67"/>
      <c r="V149" s="70"/>
      <c r="W149" s="70"/>
    </row>
    <row r="150" spans="1:23" s="64" customFormat="1" outlineLevel="1" x14ac:dyDescent="0.25">
      <c r="A150" s="127"/>
      <c r="B150" s="100"/>
      <c r="C150" s="115"/>
      <c r="D150" s="98"/>
      <c r="E150" s="291"/>
      <c r="F150" s="246" t="s">
        <v>260</v>
      </c>
      <c r="G150" s="243" t="s">
        <v>261</v>
      </c>
      <c r="H150" s="73" t="s">
        <v>51</v>
      </c>
      <c r="I150" s="68">
        <v>12</v>
      </c>
      <c r="J150" s="113"/>
      <c r="K150" s="66"/>
      <c r="L150" s="69"/>
      <c r="M150" s="114"/>
      <c r="N150" s="111"/>
      <c r="O150" s="67"/>
      <c r="P150" s="67"/>
      <c r="Q150" s="67"/>
      <c r="R150" s="67"/>
      <c r="S150" s="67"/>
      <c r="T150" s="67"/>
      <c r="U150" s="67"/>
      <c r="V150" s="70"/>
      <c r="W150" s="70"/>
    </row>
    <row r="151" spans="1:23" s="64" customFormat="1" outlineLevel="1" x14ac:dyDescent="0.25">
      <c r="A151" s="127"/>
      <c r="B151" s="100"/>
      <c r="C151" s="115"/>
      <c r="D151" s="98"/>
      <c r="E151" s="291"/>
      <c r="F151" s="246" t="s">
        <v>262</v>
      </c>
      <c r="G151" s="243" t="s">
        <v>263</v>
      </c>
      <c r="H151" s="73" t="s">
        <v>51</v>
      </c>
      <c r="I151" s="68">
        <v>25</v>
      </c>
      <c r="J151" s="113"/>
      <c r="K151" s="66"/>
      <c r="L151" s="69"/>
      <c r="M151" s="114"/>
      <c r="N151" s="111"/>
      <c r="O151" s="67"/>
      <c r="P151" s="67"/>
      <c r="Q151" s="67"/>
      <c r="R151" s="67"/>
      <c r="S151" s="67"/>
      <c r="T151" s="67"/>
      <c r="U151" s="67"/>
      <c r="V151" s="70"/>
      <c r="W151" s="70"/>
    </row>
    <row r="152" spans="1:23" s="64" customFormat="1" outlineLevel="1" x14ac:dyDescent="0.25">
      <c r="A152" s="127"/>
      <c r="B152" s="100"/>
      <c r="C152" s="115"/>
      <c r="D152" s="98"/>
      <c r="E152" s="291"/>
      <c r="F152" s="246" t="s">
        <v>264</v>
      </c>
      <c r="G152" s="243" t="s">
        <v>265</v>
      </c>
      <c r="H152" s="73" t="s">
        <v>51</v>
      </c>
      <c r="I152" s="68">
        <v>1</v>
      </c>
      <c r="J152" s="113"/>
      <c r="K152" s="66"/>
      <c r="L152" s="69"/>
      <c r="M152" s="114"/>
      <c r="N152" s="111"/>
      <c r="O152" s="67"/>
      <c r="P152" s="67"/>
      <c r="Q152" s="67"/>
      <c r="R152" s="67"/>
      <c r="S152" s="67"/>
      <c r="T152" s="67"/>
      <c r="U152" s="67"/>
      <c r="V152" s="70"/>
      <c r="W152" s="70"/>
    </row>
    <row r="153" spans="1:23" s="64" customFormat="1" outlineLevel="1" x14ac:dyDescent="0.25">
      <c r="A153" s="127"/>
      <c r="B153" s="100"/>
      <c r="C153" s="115"/>
      <c r="D153" s="98"/>
      <c r="E153" s="291"/>
      <c r="F153" s="246" t="s">
        <v>266</v>
      </c>
      <c r="G153" s="243" t="s">
        <v>267</v>
      </c>
      <c r="H153" s="73" t="s">
        <v>51</v>
      </c>
      <c r="I153" s="68">
        <v>63</v>
      </c>
      <c r="J153" s="113"/>
      <c r="K153" s="66"/>
      <c r="L153" s="69"/>
      <c r="M153" s="114"/>
      <c r="N153" s="111"/>
      <c r="O153" s="67"/>
      <c r="P153" s="67"/>
      <c r="Q153" s="67"/>
      <c r="R153" s="67"/>
      <c r="S153" s="67"/>
      <c r="T153" s="67"/>
      <c r="U153" s="67"/>
      <c r="V153" s="70"/>
      <c r="W153" s="70"/>
    </row>
    <row r="154" spans="1:23" s="64" customFormat="1" outlineLevel="1" x14ac:dyDescent="0.25">
      <c r="A154" s="127"/>
      <c r="B154" s="100"/>
      <c r="C154" s="115"/>
      <c r="D154" s="98"/>
      <c r="E154" s="291"/>
      <c r="F154" s="246" t="s">
        <v>268</v>
      </c>
      <c r="G154" s="243" t="s">
        <v>269</v>
      </c>
      <c r="H154" s="73" t="s">
        <v>51</v>
      </c>
      <c r="I154" s="68">
        <v>1</v>
      </c>
      <c r="J154" s="113"/>
      <c r="K154" s="66"/>
      <c r="L154" s="69"/>
      <c r="M154" s="114"/>
      <c r="N154" s="111"/>
      <c r="O154" s="67"/>
      <c r="P154" s="67"/>
      <c r="Q154" s="67"/>
      <c r="R154" s="67"/>
      <c r="S154" s="67"/>
      <c r="T154" s="67"/>
      <c r="U154" s="67"/>
      <c r="V154" s="70"/>
      <c r="W154" s="70"/>
    </row>
    <row r="155" spans="1:23" s="64" customFormat="1" outlineLevel="1" x14ac:dyDescent="0.25">
      <c r="A155" s="127"/>
      <c r="B155" s="100"/>
      <c r="C155" s="115"/>
      <c r="D155" s="98"/>
      <c r="E155" s="291"/>
      <c r="F155" s="246" t="s">
        <v>270</v>
      </c>
      <c r="G155" s="243" t="s">
        <v>271</v>
      </c>
      <c r="H155" s="73" t="s">
        <v>51</v>
      </c>
      <c r="I155" s="68">
        <v>30</v>
      </c>
      <c r="J155" s="113"/>
      <c r="K155" s="66"/>
      <c r="L155" s="69"/>
      <c r="M155" s="114"/>
      <c r="N155" s="111"/>
      <c r="O155" s="67"/>
      <c r="P155" s="67"/>
      <c r="Q155" s="67"/>
      <c r="R155" s="67"/>
      <c r="S155" s="67"/>
      <c r="T155" s="67"/>
      <c r="U155" s="67"/>
      <c r="V155" s="70"/>
      <c r="W155" s="70"/>
    </row>
    <row r="156" spans="1:23" s="64" customFormat="1" outlineLevel="1" x14ac:dyDescent="0.25">
      <c r="A156" s="127"/>
      <c r="B156" s="100"/>
      <c r="C156" s="115"/>
      <c r="D156" s="98"/>
      <c r="E156" s="291"/>
      <c r="F156" s="246" t="s">
        <v>272</v>
      </c>
      <c r="G156" s="243" t="s">
        <v>273</v>
      </c>
      <c r="H156" s="73" t="s">
        <v>51</v>
      </c>
      <c r="I156" s="68">
        <v>11</v>
      </c>
      <c r="J156" s="113"/>
      <c r="K156" s="66"/>
      <c r="L156" s="69"/>
      <c r="M156" s="114"/>
      <c r="N156" s="111"/>
      <c r="O156" s="67"/>
      <c r="P156" s="67"/>
      <c r="Q156" s="67"/>
      <c r="R156" s="67"/>
      <c r="S156" s="67"/>
      <c r="T156" s="67"/>
      <c r="U156" s="67"/>
      <c r="V156" s="70"/>
      <c r="W156" s="70"/>
    </row>
    <row r="157" spans="1:23" s="64" customFormat="1" outlineLevel="1" x14ac:dyDescent="0.25">
      <c r="A157" s="127"/>
      <c r="B157" s="100"/>
      <c r="C157" s="115"/>
      <c r="D157" s="98"/>
      <c r="E157" s="291"/>
      <c r="F157" s="246" t="s">
        <v>274</v>
      </c>
      <c r="G157" s="243" t="s">
        <v>275</v>
      </c>
      <c r="H157" s="67" t="s">
        <v>0</v>
      </c>
      <c r="I157" s="68">
        <v>247</v>
      </c>
      <c r="J157" s="113"/>
      <c r="K157" s="66"/>
      <c r="L157" s="69"/>
      <c r="M157" s="114"/>
      <c r="N157" s="111"/>
      <c r="O157" s="67"/>
      <c r="P157" s="67"/>
      <c r="Q157" s="67"/>
      <c r="R157" s="67"/>
      <c r="S157" s="67"/>
      <c r="T157" s="67"/>
      <c r="U157" s="67"/>
      <c r="V157" s="70"/>
      <c r="W157" s="70"/>
    </row>
    <row r="158" spans="1:23" s="64" customFormat="1" outlineLevel="1" x14ac:dyDescent="0.25">
      <c r="A158" s="127"/>
      <c r="B158" s="100"/>
      <c r="C158" s="115"/>
      <c r="D158" s="98"/>
      <c r="E158" s="291"/>
      <c r="F158" s="246" t="s">
        <v>276</v>
      </c>
      <c r="G158" s="243" t="s">
        <v>277</v>
      </c>
      <c r="H158" s="67" t="s">
        <v>0</v>
      </c>
      <c r="I158" s="68">
        <v>82</v>
      </c>
      <c r="J158" s="113"/>
      <c r="K158" s="66"/>
      <c r="L158" s="69"/>
      <c r="M158" s="114"/>
      <c r="N158" s="111"/>
      <c r="O158" s="67"/>
      <c r="P158" s="67"/>
      <c r="Q158" s="67"/>
      <c r="R158" s="67"/>
      <c r="S158" s="67"/>
      <c r="T158" s="67"/>
      <c r="U158" s="67"/>
      <c r="V158" s="70"/>
      <c r="W158" s="70"/>
    </row>
    <row r="159" spans="1:23" s="64" customFormat="1" outlineLevel="1" x14ac:dyDescent="0.25">
      <c r="A159" s="65"/>
      <c r="B159" s="71"/>
      <c r="C159" s="101"/>
      <c r="D159" s="98"/>
      <c r="E159" s="134"/>
      <c r="F159" s="244" t="s">
        <v>278</v>
      </c>
      <c r="G159" s="245" t="s">
        <v>279</v>
      </c>
      <c r="H159" s="73" t="s">
        <v>0</v>
      </c>
      <c r="I159" s="33"/>
      <c r="J159" s="102"/>
      <c r="K159" s="72"/>
      <c r="L159" s="75"/>
      <c r="M159" s="76"/>
      <c r="N159" s="99"/>
      <c r="O159" s="73"/>
      <c r="P159" s="73"/>
      <c r="Q159" s="73"/>
      <c r="R159" s="73"/>
      <c r="S159" s="73"/>
      <c r="T159" s="73"/>
      <c r="U159" s="73"/>
      <c r="V159" s="77"/>
      <c r="W159" s="77"/>
    </row>
    <row r="160" spans="1:23" s="64" customFormat="1" ht="60" outlineLevel="1" x14ac:dyDescent="0.25">
      <c r="A160" s="127"/>
      <c r="B160" s="100"/>
      <c r="C160" s="115"/>
      <c r="D160" s="98"/>
      <c r="E160" s="293"/>
      <c r="F160" s="246" t="s">
        <v>280</v>
      </c>
      <c r="G160" s="243" t="s">
        <v>281</v>
      </c>
      <c r="H160" s="67" t="s">
        <v>0</v>
      </c>
      <c r="I160" s="74">
        <v>4766.6000000000004</v>
      </c>
      <c r="J160" s="82"/>
      <c r="K160" s="53"/>
      <c r="L160" s="45"/>
      <c r="M160" s="50"/>
      <c r="N160" s="80"/>
      <c r="O160" s="5"/>
      <c r="P160" s="5"/>
      <c r="Q160" s="5"/>
      <c r="R160" s="5"/>
      <c r="S160" s="5"/>
      <c r="T160" s="5"/>
      <c r="U160" s="5"/>
      <c r="V160" s="6"/>
      <c r="W160" s="6"/>
    </row>
    <row r="161" spans="1:23" s="64" customFormat="1" ht="60" outlineLevel="1" x14ac:dyDescent="0.25">
      <c r="A161" s="127"/>
      <c r="B161" s="100"/>
      <c r="C161" s="115"/>
      <c r="D161" s="98"/>
      <c r="E161" s="293"/>
      <c r="F161" s="246" t="s">
        <v>282</v>
      </c>
      <c r="G161" s="243" t="s">
        <v>283</v>
      </c>
      <c r="H161" s="67" t="s">
        <v>0</v>
      </c>
      <c r="I161" s="74">
        <v>1688</v>
      </c>
      <c r="J161" s="82"/>
      <c r="K161" s="53"/>
      <c r="L161" s="45"/>
      <c r="M161" s="50"/>
      <c r="N161" s="80"/>
      <c r="O161" s="5"/>
      <c r="P161" s="5"/>
      <c r="Q161" s="5"/>
      <c r="R161" s="5"/>
      <c r="S161" s="5"/>
      <c r="T161" s="5"/>
      <c r="U161" s="5"/>
      <c r="V161" s="6"/>
      <c r="W161" s="6"/>
    </row>
    <row r="162" spans="1:23" s="64" customFormat="1" ht="45" outlineLevel="1" x14ac:dyDescent="0.25">
      <c r="A162" s="127"/>
      <c r="B162" s="100"/>
      <c r="C162" s="115"/>
      <c r="D162" s="98"/>
      <c r="E162" s="293"/>
      <c r="F162" s="246" t="s">
        <v>284</v>
      </c>
      <c r="G162" s="243" t="s">
        <v>285</v>
      </c>
      <c r="H162" s="67" t="s">
        <v>0</v>
      </c>
      <c r="I162" s="74">
        <v>480</v>
      </c>
      <c r="J162" s="82"/>
      <c r="K162" s="53"/>
      <c r="L162" s="45"/>
      <c r="M162" s="50"/>
      <c r="N162" s="80"/>
      <c r="O162" s="5"/>
      <c r="P162" s="5"/>
      <c r="Q162" s="5"/>
      <c r="R162" s="5"/>
      <c r="S162" s="5"/>
      <c r="T162" s="5"/>
      <c r="U162" s="5"/>
      <c r="V162" s="6"/>
      <c r="W162" s="6"/>
    </row>
    <row r="163" spans="1:23" s="64" customFormat="1" outlineLevel="1" x14ac:dyDescent="0.25">
      <c r="A163" s="127"/>
      <c r="B163" s="100"/>
      <c r="C163" s="115"/>
      <c r="D163" s="98"/>
      <c r="E163" s="293"/>
      <c r="F163" s="246" t="s">
        <v>286</v>
      </c>
      <c r="G163" s="243" t="s">
        <v>287</v>
      </c>
      <c r="H163" s="67" t="s">
        <v>0</v>
      </c>
      <c r="I163" s="74">
        <v>44</v>
      </c>
      <c r="J163" s="82"/>
      <c r="K163" s="53"/>
      <c r="L163" s="45"/>
      <c r="M163" s="50"/>
      <c r="N163" s="80"/>
      <c r="O163" s="5"/>
      <c r="P163" s="5"/>
      <c r="Q163" s="5"/>
      <c r="R163" s="5"/>
      <c r="S163" s="5"/>
      <c r="T163" s="5"/>
      <c r="U163" s="5"/>
      <c r="V163" s="6"/>
      <c r="W163" s="6"/>
    </row>
    <row r="164" spans="1:23" s="64" customFormat="1" ht="60" outlineLevel="1" x14ac:dyDescent="0.25">
      <c r="A164" s="127"/>
      <c r="B164" s="100"/>
      <c r="C164" s="115"/>
      <c r="D164" s="98"/>
      <c r="E164" s="293"/>
      <c r="F164" s="246" t="s">
        <v>288</v>
      </c>
      <c r="G164" s="243" t="s">
        <v>289</v>
      </c>
      <c r="H164" s="67" t="s">
        <v>0</v>
      </c>
      <c r="I164" s="74">
        <v>840</v>
      </c>
      <c r="J164" s="82"/>
      <c r="K164" s="53"/>
      <c r="L164" s="45"/>
      <c r="M164" s="50"/>
      <c r="N164" s="80"/>
      <c r="O164" s="5"/>
      <c r="P164" s="5"/>
      <c r="Q164" s="5"/>
      <c r="R164" s="5"/>
      <c r="S164" s="5"/>
      <c r="T164" s="5"/>
      <c r="U164" s="5"/>
      <c r="V164" s="6"/>
      <c r="W164" s="6"/>
    </row>
    <row r="165" spans="1:23" s="64" customFormat="1" ht="60" outlineLevel="1" x14ac:dyDescent="0.25">
      <c r="A165" s="127"/>
      <c r="B165" s="100"/>
      <c r="C165" s="115"/>
      <c r="D165" s="98"/>
      <c r="E165" s="293"/>
      <c r="F165" s="246" t="s">
        <v>290</v>
      </c>
      <c r="G165" s="243" t="s">
        <v>291</v>
      </c>
      <c r="H165" s="67" t="s">
        <v>0</v>
      </c>
      <c r="I165" s="74">
        <v>3385</v>
      </c>
      <c r="J165" s="82"/>
      <c r="K165" s="53"/>
      <c r="L165" s="45"/>
      <c r="M165" s="50"/>
      <c r="N165" s="80"/>
      <c r="O165" s="5"/>
      <c r="P165" s="5"/>
      <c r="Q165" s="5"/>
      <c r="R165" s="5"/>
      <c r="S165" s="5"/>
      <c r="T165" s="5"/>
      <c r="U165" s="5"/>
      <c r="V165" s="6"/>
      <c r="W165" s="6"/>
    </row>
    <row r="166" spans="1:23" s="64" customFormat="1" ht="45" outlineLevel="1" x14ac:dyDescent="0.25">
      <c r="A166" s="127"/>
      <c r="B166" s="100"/>
      <c r="C166" s="115"/>
      <c r="D166" s="98"/>
      <c r="E166" s="293"/>
      <c r="F166" s="246" t="s">
        <v>292</v>
      </c>
      <c r="G166" s="243" t="s">
        <v>293</v>
      </c>
      <c r="H166" s="67" t="s">
        <v>0</v>
      </c>
      <c r="I166" s="74">
        <v>8225</v>
      </c>
      <c r="J166" s="82"/>
      <c r="K166" s="53"/>
      <c r="L166" s="45"/>
      <c r="M166" s="50"/>
      <c r="N166" s="80"/>
      <c r="O166" s="5"/>
      <c r="P166" s="5"/>
      <c r="Q166" s="5"/>
      <c r="R166" s="5"/>
      <c r="S166" s="5"/>
      <c r="T166" s="5"/>
      <c r="U166" s="5"/>
      <c r="V166" s="6"/>
      <c r="W166" s="6"/>
    </row>
    <row r="167" spans="1:23" s="64" customFormat="1" outlineLevel="1" x14ac:dyDescent="0.25">
      <c r="A167" s="127"/>
      <c r="B167" s="100"/>
      <c r="C167" s="115"/>
      <c r="D167" s="98"/>
      <c r="E167" s="293"/>
      <c r="F167" s="246" t="s">
        <v>294</v>
      </c>
      <c r="G167" s="243" t="s">
        <v>295</v>
      </c>
      <c r="H167" s="67" t="s">
        <v>0</v>
      </c>
      <c r="I167" s="74">
        <v>30</v>
      </c>
      <c r="J167" s="82"/>
      <c r="K167" s="53"/>
      <c r="L167" s="45"/>
      <c r="M167" s="50"/>
      <c r="N167" s="80"/>
      <c r="O167" s="5"/>
      <c r="P167" s="5"/>
      <c r="Q167" s="5"/>
      <c r="R167" s="5"/>
      <c r="S167" s="5"/>
      <c r="T167" s="5"/>
      <c r="U167" s="5"/>
      <c r="V167" s="6"/>
      <c r="W167" s="6"/>
    </row>
    <row r="168" spans="1:23" s="64" customFormat="1" outlineLevel="1" x14ac:dyDescent="0.25">
      <c r="A168" s="127"/>
      <c r="B168" s="100"/>
      <c r="C168" s="115"/>
      <c r="D168" s="98"/>
      <c r="E168" s="293"/>
      <c r="F168" s="246" t="s">
        <v>296</v>
      </c>
      <c r="G168" s="243" t="s">
        <v>297</v>
      </c>
      <c r="H168" s="67" t="s">
        <v>0</v>
      </c>
      <c r="I168" s="74">
        <v>510</v>
      </c>
      <c r="J168" s="82"/>
      <c r="K168" s="53"/>
      <c r="L168" s="45"/>
      <c r="M168" s="50"/>
      <c r="N168" s="80"/>
      <c r="O168" s="5"/>
      <c r="P168" s="5"/>
      <c r="Q168" s="5"/>
      <c r="R168" s="5"/>
      <c r="S168" s="5"/>
      <c r="T168" s="5"/>
      <c r="U168" s="5"/>
      <c r="V168" s="6"/>
      <c r="W168" s="6"/>
    </row>
    <row r="169" spans="1:23" s="64" customFormat="1" outlineLevel="1" x14ac:dyDescent="0.25">
      <c r="A169" s="127"/>
      <c r="B169" s="100"/>
      <c r="C169" s="115"/>
      <c r="D169" s="98"/>
      <c r="E169" s="293"/>
      <c r="F169" s="246" t="s">
        <v>298</v>
      </c>
      <c r="G169" s="243" t="s">
        <v>299</v>
      </c>
      <c r="H169" s="67" t="s">
        <v>0</v>
      </c>
      <c r="I169" s="74">
        <v>2792</v>
      </c>
      <c r="J169" s="82"/>
      <c r="K169" s="53"/>
      <c r="L169" s="45"/>
      <c r="M169" s="50"/>
      <c r="N169" s="80"/>
      <c r="O169" s="5"/>
      <c r="P169" s="5"/>
      <c r="Q169" s="5"/>
      <c r="R169" s="5"/>
      <c r="S169" s="5"/>
      <c r="T169" s="5"/>
      <c r="U169" s="5"/>
      <c r="V169" s="6"/>
      <c r="W169" s="6"/>
    </row>
    <row r="170" spans="1:23" s="64" customFormat="1" ht="30" outlineLevel="1" x14ac:dyDescent="0.25">
      <c r="A170" s="127"/>
      <c r="B170" s="100"/>
      <c r="C170" s="115"/>
      <c r="D170" s="98"/>
      <c r="E170" s="293"/>
      <c r="F170" s="246" t="s">
        <v>300</v>
      </c>
      <c r="G170" s="243" t="s">
        <v>301</v>
      </c>
      <c r="H170" s="67" t="s">
        <v>0</v>
      </c>
      <c r="I170" s="74">
        <v>4202</v>
      </c>
      <c r="J170" s="82"/>
      <c r="K170" s="53"/>
      <c r="L170" s="45"/>
      <c r="M170" s="50"/>
      <c r="N170" s="80"/>
      <c r="O170" s="5"/>
      <c r="P170" s="5"/>
      <c r="Q170" s="5"/>
      <c r="R170" s="5"/>
      <c r="S170" s="5"/>
      <c r="T170" s="5"/>
      <c r="U170" s="5"/>
      <c r="V170" s="6"/>
      <c r="W170" s="6"/>
    </row>
    <row r="171" spans="1:23" s="64" customFormat="1" ht="30" outlineLevel="1" x14ac:dyDescent="0.25">
      <c r="A171" s="127"/>
      <c r="B171" s="100"/>
      <c r="C171" s="115"/>
      <c r="D171" s="98"/>
      <c r="E171" s="293"/>
      <c r="F171" s="246" t="s">
        <v>302</v>
      </c>
      <c r="G171" s="243" t="s">
        <v>303</v>
      </c>
      <c r="H171" s="67" t="s">
        <v>0</v>
      </c>
      <c r="I171" s="74">
        <v>452</v>
      </c>
      <c r="J171" s="82"/>
      <c r="K171" s="53"/>
      <c r="L171" s="45"/>
      <c r="M171" s="50"/>
      <c r="N171" s="80"/>
      <c r="O171" s="5"/>
      <c r="P171" s="5"/>
      <c r="Q171" s="5"/>
      <c r="R171" s="5"/>
      <c r="S171" s="5"/>
      <c r="T171" s="5"/>
      <c r="U171" s="5"/>
      <c r="V171" s="6"/>
      <c r="W171" s="6"/>
    </row>
    <row r="172" spans="1:23" s="64" customFormat="1" ht="30" outlineLevel="1" x14ac:dyDescent="0.25">
      <c r="A172" s="127"/>
      <c r="B172" s="100"/>
      <c r="C172" s="115"/>
      <c r="D172" s="98"/>
      <c r="E172" s="293"/>
      <c r="F172" s="246" t="s">
        <v>304</v>
      </c>
      <c r="G172" s="243" t="s">
        <v>305</v>
      </c>
      <c r="H172" s="67" t="s">
        <v>0</v>
      </c>
      <c r="I172" s="74">
        <v>1496</v>
      </c>
      <c r="J172" s="82"/>
      <c r="K172" s="53"/>
      <c r="L172" s="45"/>
      <c r="M172" s="50"/>
      <c r="N172" s="80"/>
      <c r="O172" s="5"/>
      <c r="P172" s="5"/>
      <c r="Q172" s="5"/>
      <c r="R172" s="5"/>
      <c r="S172" s="5"/>
      <c r="T172" s="5"/>
      <c r="U172" s="5"/>
      <c r="V172" s="6"/>
      <c r="W172" s="6"/>
    </row>
    <row r="173" spans="1:23" s="64" customFormat="1" ht="30" outlineLevel="1" x14ac:dyDescent="0.25">
      <c r="A173" s="127"/>
      <c r="B173" s="100"/>
      <c r="C173" s="115"/>
      <c r="D173" s="98"/>
      <c r="E173" s="293"/>
      <c r="F173" s="246" t="s">
        <v>306</v>
      </c>
      <c r="G173" s="243" t="s">
        <v>307</v>
      </c>
      <c r="H173" s="67" t="s">
        <v>0</v>
      </c>
      <c r="I173" s="74">
        <v>144</v>
      </c>
      <c r="J173" s="82"/>
      <c r="K173" s="53"/>
      <c r="L173" s="45"/>
      <c r="M173" s="50"/>
      <c r="N173" s="80"/>
      <c r="O173" s="5"/>
      <c r="P173" s="5"/>
      <c r="Q173" s="5"/>
      <c r="R173" s="5"/>
      <c r="S173" s="5"/>
      <c r="T173" s="5"/>
      <c r="U173" s="5"/>
      <c r="V173" s="6"/>
      <c r="W173" s="6"/>
    </row>
    <row r="174" spans="1:23" s="64" customFormat="1" outlineLevel="1" x14ac:dyDescent="0.25">
      <c r="A174" s="127"/>
      <c r="B174" s="100"/>
      <c r="C174" s="115"/>
      <c r="D174" s="98"/>
      <c r="E174" s="291"/>
      <c r="F174" s="246" t="s">
        <v>308</v>
      </c>
      <c r="G174" s="243" t="s">
        <v>309</v>
      </c>
      <c r="H174" s="73" t="s">
        <v>35</v>
      </c>
      <c r="I174" s="68">
        <v>358</v>
      </c>
      <c r="J174" s="113"/>
      <c r="K174" s="66"/>
      <c r="L174" s="69"/>
      <c r="M174" s="114"/>
      <c r="N174" s="111"/>
      <c r="O174" s="67"/>
      <c r="P174" s="67"/>
      <c r="Q174" s="67"/>
      <c r="R174" s="67"/>
      <c r="S174" s="67"/>
      <c r="T174" s="67"/>
      <c r="U174" s="67"/>
      <c r="V174" s="70"/>
      <c r="W174" s="70"/>
    </row>
    <row r="175" spans="1:23" s="64" customFormat="1" ht="30" outlineLevel="1" x14ac:dyDescent="0.25">
      <c r="A175" s="127"/>
      <c r="B175" s="100"/>
      <c r="C175" s="115"/>
      <c r="D175" s="98"/>
      <c r="E175" s="134"/>
      <c r="F175" s="246" t="s">
        <v>310</v>
      </c>
      <c r="G175" s="243" t="s">
        <v>311</v>
      </c>
      <c r="H175" s="67" t="s">
        <v>0</v>
      </c>
      <c r="I175" s="74">
        <v>4552</v>
      </c>
      <c r="J175" s="102"/>
      <c r="K175" s="72"/>
      <c r="L175" s="75"/>
      <c r="M175" s="76"/>
      <c r="N175" s="99"/>
      <c r="O175" s="73"/>
      <c r="P175" s="73"/>
      <c r="Q175" s="73"/>
      <c r="R175" s="73"/>
      <c r="S175" s="73"/>
      <c r="T175" s="73"/>
      <c r="U175" s="73"/>
      <c r="V175" s="77"/>
      <c r="W175" s="77"/>
    </row>
    <row r="176" spans="1:23" s="64" customFormat="1" outlineLevel="1" x14ac:dyDescent="0.25">
      <c r="A176" s="127"/>
      <c r="B176" s="100"/>
      <c r="C176" s="115"/>
      <c r="D176" s="98"/>
      <c r="E176" s="134"/>
      <c r="F176" s="246" t="s">
        <v>312</v>
      </c>
      <c r="G176" s="243" t="s">
        <v>313</v>
      </c>
      <c r="H176" s="67" t="s">
        <v>0</v>
      </c>
      <c r="I176" s="74">
        <v>160</v>
      </c>
      <c r="J176" s="102"/>
      <c r="K176" s="72"/>
      <c r="L176" s="75"/>
      <c r="M176" s="76"/>
      <c r="N176" s="99"/>
      <c r="O176" s="73"/>
      <c r="P176" s="73"/>
      <c r="Q176" s="73"/>
      <c r="R176" s="73"/>
      <c r="S176" s="73"/>
      <c r="T176" s="73"/>
      <c r="U176" s="73"/>
      <c r="V176" s="77"/>
      <c r="W176" s="77"/>
    </row>
    <row r="177" spans="1:23" s="64" customFormat="1" outlineLevel="1" x14ac:dyDescent="0.25">
      <c r="A177" s="127"/>
      <c r="B177" s="100"/>
      <c r="C177" s="115"/>
      <c r="D177" s="98"/>
      <c r="E177" s="291"/>
      <c r="F177" s="246" t="s">
        <v>314</v>
      </c>
      <c r="G177" s="243" t="s">
        <v>315</v>
      </c>
      <c r="H177" s="67" t="s">
        <v>0</v>
      </c>
      <c r="I177" s="68">
        <v>1720</v>
      </c>
      <c r="J177" s="113"/>
      <c r="K177" s="66"/>
      <c r="L177" s="69"/>
      <c r="M177" s="114"/>
      <c r="N177" s="111"/>
      <c r="O177" s="67"/>
      <c r="P177" s="67"/>
      <c r="Q177" s="67"/>
      <c r="R177" s="67"/>
      <c r="S177" s="67"/>
      <c r="T177" s="67"/>
      <c r="U177" s="67"/>
      <c r="V177" s="70"/>
      <c r="W177" s="70"/>
    </row>
    <row r="178" spans="1:23" s="64" customFormat="1" outlineLevel="1" x14ac:dyDescent="0.25">
      <c r="A178" s="127"/>
      <c r="B178" s="100"/>
      <c r="C178" s="115"/>
      <c r="D178" s="98"/>
      <c r="E178" s="291"/>
      <c r="F178" s="246" t="s">
        <v>316</v>
      </c>
      <c r="G178" s="243" t="s">
        <v>317</v>
      </c>
      <c r="H178" s="73" t="s">
        <v>51</v>
      </c>
      <c r="I178" s="68">
        <v>4</v>
      </c>
      <c r="J178" s="113"/>
      <c r="K178" s="66"/>
      <c r="L178" s="69"/>
      <c r="M178" s="114"/>
      <c r="N178" s="111"/>
      <c r="O178" s="67"/>
      <c r="P178" s="67"/>
      <c r="Q178" s="67"/>
      <c r="R178" s="67"/>
      <c r="S178" s="67"/>
      <c r="T178" s="67"/>
      <c r="U178" s="67"/>
      <c r="V178" s="70"/>
      <c r="W178" s="70"/>
    </row>
    <row r="179" spans="1:23" s="64" customFormat="1" outlineLevel="1" x14ac:dyDescent="0.25">
      <c r="A179" s="127"/>
      <c r="B179" s="100"/>
      <c r="C179" s="115"/>
      <c r="D179" s="98"/>
      <c r="E179" s="291"/>
      <c r="F179" s="246" t="s">
        <v>318</v>
      </c>
      <c r="G179" s="243" t="s">
        <v>319</v>
      </c>
      <c r="H179" s="67" t="s">
        <v>0</v>
      </c>
      <c r="I179" s="68">
        <v>249</v>
      </c>
      <c r="J179" s="113"/>
      <c r="K179" s="66"/>
      <c r="L179" s="69"/>
      <c r="M179" s="114"/>
      <c r="N179" s="111"/>
      <c r="O179" s="67"/>
      <c r="P179" s="67"/>
      <c r="Q179" s="67"/>
      <c r="R179" s="67"/>
      <c r="S179" s="67"/>
      <c r="T179" s="67"/>
      <c r="U179" s="67"/>
      <c r="V179" s="70"/>
      <c r="W179" s="70"/>
    </row>
    <row r="180" spans="1:23" s="64" customFormat="1" outlineLevel="1" x14ac:dyDescent="0.25">
      <c r="A180" s="127"/>
      <c r="B180" s="100"/>
      <c r="C180" s="115"/>
      <c r="D180" s="98"/>
      <c r="E180" s="291"/>
      <c r="F180" s="246" t="s">
        <v>320</v>
      </c>
      <c r="G180" s="243" t="s">
        <v>321</v>
      </c>
      <c r="H180" s="73" t="s">
        <v>51</v>
      </c>
      <c r="I180" s="68">
        <v>2</v>
      </c>
      <c r="J180" s="113"/>
      <c r="K180" s="66"/>
      <c r="L180" s="69"/>
      <c r="M180" s="114"/>
      <c r="N180" s="111"/>
      <c r="O180" s="67"/>
      <c r="P180" s="67"/>
      <c r="Q180" s="67"/>
      <c r="R180" s="67"/>
      <c r="S180" s="67"/>
      <c r="T180" s="67"/>
      <c r="U180" s="67"/>
      <c r="V180" s="70"/>
      <c r="W180" s="70"/>
    </row>
    <row r="181" spans="1:23" s="64" customFormat="1" outlineLevel="1" x14ac:dyDescent="0.25">
      <c r="A181" s="127"/>
      <c r="B181" s="100"/>
      <c r="C181" s="115"/>
      <c r="D181" s="98"/>
      <c r="E181" s="291"/>
      <c r="F181" s="246" t="s">
        <v>322</v>
      </c>
      <c r="G181" s="243" t="s">
        <v>323</v>
      </c>
      <c r="H181" s="73" t="s">
        <v>51</v>
      </c>
      <c r="I181" s="68">
        <v>1</v>
      </c>
      <c r="J181" s="113"/>
      <c r="K181" s="66"/>
      <c r="L181" s="69"/>
      <c r="M181" s="114"/>
      <c r="N181" s="111"/>
      <c r="O181" s="67"/>
      <c r="P181" s="67"/>
      <c r="Q181" s="67"/>
      <c r="R181" s="67"/>
      <c r="S181" s="67"/>
      <c r="T181" s="67"/>
      <c r="U181" s="67"/>
      <c r="V181" s="70"/>
      <c r="W181" s="70"/>
    </row>
    <row r="182" spans="1:23" s="64" customFormat="1" ht="30" outlineLevel="1" x14ac:dyDescent="0.25">
      <c r="A182" s="127"/>
      <c r="B182" s="100"/>
      <c r="C182" s="115"/>
      <c r="D182" s="98"/>
      <c r="E182" s="291"/>
      <c r="F182" s="246" t="s">
        <v>324</v>
      </c>
      <c r="G182" s="243" t="s">
        <v>325</v>
      </c>
      <c r="H182" s="67" t="s">
        <v>0</v>
      </c>
      <c r="I182" s="68">
        <v>198</v>
      </c>
      <c r="J182" s="113"/>
      <c r="K182" s="66"/>
      <c r="L182" s="69"/>
      <c r="M182" s="114"/>
      <c r="N182" s="111"/>
      <c r="O182" s="67"/>
      <c r="P182" s="67"/>
      <c r="Q182" s="67"/>
      <c r="R182" s="67"/>
      <c r="S182" s="67"/>
      <c r="T182" s="67"/>
      <c r="U182" s="67"/>
      <c r="V182" s="70"/>
      <c r="W182" s="70"/>
    </row>
    <row r="183" spans="1:23" s="64" customFormat="1" outlineLevel="1" x14ac:dyDescent="0.25">
      <c r="A183" s="127"/>
      <c r="B183" s="100"/>
      <c r="C183" s="115"/>
      <c r="D183" s="98"/>
      <c r="E183" s="291"/>
      <c r="F183" s="246" t="s">
        <v>326</v>
      </c>
      <c r="G183" s="243" t="s">
        <v>327</v>
      </c>
      <c r="H183" s="67" t="s">
        <v>0</v>
      </c>
      <c r="I183" s="68">
        <v>100</v>
      </c>
      <c r="J183" s="113"/>
      <c r="K183" s="66"/>
      <c r="L183" s="69"/>
      <c r="M183" s="114"/>
      <c r="N183" s="111"/>
      <c r="O183" s="67"/>
      <c r="P183" s="67"/>
      <c r="Q183" s="67"/>
      <c r="R183" s="67"/>
      <c r="S183" s="67"/>
      <c r="T183" s="67"/>
      <c r="U183" s="67"/>
      <c r="V183" s="70"/>
      <c r="W183" s="70"/>
    </row>
    <row r="184" spans="1:23" s="64" customFormat="1" ht="45" outlineLevel="1" x14ac:dyDescent="0.25">
      <c r="A184" s="127"/>
      <c r="B184" s="100"/>
      <c r="C184" s="115"/>
      <c r="D184" s="98"/>
      <c r="E184" s="291"/>
      <c r="F184" s="246" t="s">
        <v>328</v>
      </c>
      <c r="G184" s="243" t="s">
        <v>329</v>
      </c>
      <c r="H184" s="67" t="s">
        <v>0</v>
      </c>
      <c r="I184" s="68">
        <v>2380</v>
      </c>
      <c r="J184" s="113"/>
      <c r="K184" s="66"/>
      <c r="L184" s="69"/>
      <c r="M184" s="114"/>
      <c r="N184" s="111"/>
      <c r="O184" s="67"/>
      <c r="P184" s="67"/>
      <c r="Q184" s="67"/>
      <c r="R184" s="67"/>
      <c r="S184" s="67"/>
      <c r="T184" s="67"/>
      <c r="U184" s="67"/>
      <c r="V184" s="70"/>
      <c r="W184" s="70"/>
    </row>
    <row r="185" spans="1:23" s="64" customFormat="1" outlineLevel="1" x14ac:dyDescent="0.25">
      <c r="A185" s="127"/>
      <c r="B185" s="100"/>
      <c r="C185" s="115"/>
      <c r="D185" s="98"/>
      <c r="E185" s="291"/>
      <c r="F185" s="246" t="s">
        <v>330</v>
      </c>
      <c r="G185" s="243" t="s">
        <v>331</v>
      </c>
      <c r="H185" s="67" t="s">
        <v>0</v>
      </c>
      <c r="I185" s="68">
        <v>90</v>
      </c>
      <c r="J185" s="113"/>
      <c r="K185" s="66"/>
      <c r="L185" s="69"/>
      <c r="M185" s="114"/>
      <c r="N185" s="111"/>
      <c r="O185" s="67"/>
      <c r="P185" s="67"/>
      <c r="Q185" s="67"/>
      <c r="R185" s="67"/>
      <c r="S185" s="67"/>
      <c r="T185" s="67"/>
      <c r="U185" s="67"/>
      <c r="V185" s="70"/>
      <c r="W185" s="70"/>
    </row>
    <row r="186" spans="1:23" s="64" customFormat="1" ht="30" outlineLevel="1" x14ac:dyDescent="0.25">
      <c r="A186" s="127"/>
      <c r="B186" s="100"/>
      <c r="C186" s="115"/>
      <c r="D186" s="98"/>
      <c r="E186" s="291"/>
      <c r="F186" s="246" t="s">
        <v>332</v>
      </c>
      <c r="G186" s="243" t="s">
        <v>333</v>
      </c>
      <c r="H186" s="67" t="s">
        <v>0</v>
      </c>
      <c r="I186" s="68">
        <v>1690</v>
      </c>
      <c r="J186" s="113"/>
      <c r="K186" s="66"/>
      <c r="L186" s="69"/>
      <c r="M186" s="114"/>
      <c r="N186" s="111"/>
      <c r="O186" s="67"/>
      <c r="P186" s="67"/>
      <c r="Q186" s="67"/>
      <c r="R186" s="67"/>
      <c r="S186" s="67"/>
      <c r="T186" s="67"/>
      <c r="U186" s="67"/>
      <c r="V186" s="70"/>
      <c r="W186" s="70"/>
    </row>
    <row r="187" spans="1:23" s="64" customFormat="1" outlineLevel="1" x14ac:dyDescent="0.25">
      <c r="A187" s="127"/>
      <c r="B187" s="100"/>
      <c r="C187" s="115"/>
      <c r="D187" s="98"/>
      <c r="E187" s="291"/>
      <c r="F187" s="246" t="s">
        <v>334</v>
      </c>
      <c r="G187" s="243" t="s">
        <v>335</v>
      </c>
      <c r="H187" s="73" t="s">
        <v>51</v>
      </c>
      <c r="I187" s="68">
        <v>18</v>
      </c>
      <c r="J187" s="113"/>
      <c r="K187" s="66"/>
      <c r="L187" s="69"/>
      <c r="M187" s="114"/>
      <c r="N187" s="111"/>
      <c r="O187" s="67"/>
      <c r="P187" s="67"/>
      <c r="Q187" s="67"/>
      <c r="R187" s="67"/>
      <c r="S187" s="67"/>
      <c r="T187" s="67"/>
      <c r="U187" s="67"/>
      <c r="V187" s="70"/>
      <c r="W187" s="70"/>
    </row>
    <row r="188" spans="1:23" s="64" customFormat="1" outlineLevel="1" x14ac:dyDescent="0.25">
      <c r="A188" s="127"/>
      <c r="B188" s="100"/>
      <c r="C188" s="115"/>
      <c r="D188" s="98"/>
      <c r="E188" s="291"/>
      <c r="F188" s="246" t="s">
        <v>336</v>
      </c>
      <c r="G188" s="243" t="s">
        <v>337</v>
      </c>
      <c r="H188" s="73" t="s">
        <v>51</v>
      </c>
      <c r="I188" s="68">
        <v>6</v>
      </c>
      <c r="J188" s="113"/>
      <c r="K188" s="66"/>
      <c r="L188" s="69"/>
      <c r="M188" s="114"/>
      <c r="N188" s="111"/>
      <c r="O188" s="67"/>
      <c r="P188" s="67"/>
      <c r="Q188" s="67"/>
      <c r="R188" s="67"/>
      <c r="S188" s="67"/>
      <c r="T188" s="67"/>
      <c r="U188" s="67"/>
      <c r="V188" s="70"/>
      <c r="W188" s="70"/>
    </row>
    <row r="189" spans="1:23" s="64" customFormat="1" outlineLevel="1" x14ac:dyDescent="0.25">
      <c r="A189" s="127"/>
      <c r="B189" s="100"/>
      <c r="C189" s="115"/>
      <c r="D189" s="98"/>
      <c r="E189" s="291"/>
      <c r="F189" s="246" t="s">
        <v>338</v>
      </c>
      <c r="G189" s="243" t="s">
        <v>339</v>
      </c>
      <c r="H189" s="73" t="s">
        <v>51</v>
      </c>
      <c r="I189" s="68">
        <v>1</v>
      </c>
      <c r="J189" s="113"/>
      <c r="K189" s="66"/>
      <c r="L189" s="69"/>
      <c r="M189" s="114"/>
      <c r="N189" s="111"/>
      <c r="O189" s="67"/>
      <c r="P189" s="67"/>
      <c r="Q189" s="67"/>
      <c r="R189" s="67"/>
      <c r="S189" s="67"/>
      <c r="T189" s="67"/>
      <c r="U189" s="67"/>
      <c r="V189" s="70"/>
      <c r="W189" s="70"/>
    </row>
    <row r="190" spans="1:23" s="64" customFormat="1" outlineLevel="1" x14ac:dyDescent="0.25">
      <c r="A190" s="127"/>
      <c r="B190" s="100"/>
      <c r="C190" s="115"/>
      <c r="D190" s="98"/>
      <c r="E190" s="291"/>
      <c r="F190" s="246" t="s">
        <v>340</v>
      </c>
      <c r="G190" s="243" t="s">
        <v>341</v>
      </c>
      <c r="H190" s="73" t="s">
        <v>51</v>
      </c>
      <c r="I190" s="68">
        <v>7</v>
      </c>
      <c r="J190" s="113"/>
      <c r="K190" s="66"/>
      <c r="L190" s="69"/>
      <c r="M190" s="114"/>
      <c r="N190" s="111"/>
      <c r="O190" s="67"/>
      <c r="P190" s="67"/>
      <c r="Q190" s="67"/>
      <c r="R190" s="67"/>
      <c r="S190" s="67"/>
      <c r="T190" s="67"/>
      <c r="U190" s="67"/>
      <c r="V190" s="70"/>
      <c r="W190" s="70"/>
    </row>
    <row r="191" spans="1:23" s="64" customFormat="1" outlineLevel="1" x14ac:dyDescent="0.25">
      <c r="A191" s="127"/>
      <c r="B191" s="100"/>
      <c r="C191" s="115"/>
      <c r="D191" s="98"/>
      <c r="E191" s="291"/>
      <c r="F191" s="246" t="s">
        <v>342</v>
      </c>
      <c r="G191" s="243" t="s">
        <v>343</v>
      </c>
      <c r="H191" s="73" t="s">
        <v>51</v>
      </c>
      <c r="I191" s="68">
        <v>4</v>
      </c>
      <c r="J191" s="113"/>
      <c r="K191" s="66"/>
      <c r="L191" s="69"/>
      <c r="M191" s="114"/>
      <c r="N191" s="111"/>
      <c r="O191" s="67"/>
      <c r="P191" s="67"/>
      <c r="Q191" s="67"/>
      <c r="R191" s="67"/>
      <c r="S191" s="67"/>
      <c r="T191" s="67"/>
      <c r="U191" s="67"/>
      <c r="V191" s="70"/>
      <c r="W191" s="70"/>
    </row>
    <row r="192" spans="1:23" s="64" customFormat="1" outlineLevel="1" x14ac:dyDescent="0.25">
      <c r="A192" s="127"/>
      <c r="B192" s="100"/>
      <c r="C192" s="115"/>
      <c r="D192" s="98"/>
      <c r="E192" s="291"/>
      <c r="F192" s="246" t="s">
        <v>344</v>
      </c>
      <c r="G192" s="243" t="s">
        <v>345</v>
      </c>
      <c r="H192" s="73" t="s">
        <v>51</v>
      </c>
      <c r="I192" s="68">
        <v>17</v>
      </c>
      <c r="J192" s="113"/>
      <c r="K192" s="66"/>
      <c r="L192" s="69"/>
      <c r="M192" s="114"/>
      <c r="N192" s="111"/>
      <c r="O192" s="67"/>
      <c r="P192" s="67"/>
      <c r="Q192" s="67"/>
      <c r="R192" s="67"/>
      <c r="S192" s="67"/>
      <c r="T192" s="67"/>
      <c r="U192" s="67"/>
      <c r="V192" s="70"/>
      <c r="W192" s="70"/>
    </row>
    <row r="193" spans="1:23" s="64" customFormat="1" outlineLevel="1" x14ac:dyDescent="0.25">
      <c r="A193" s="127"/>
      <c r="B193" s="100"/>
      <c r="C193" s="115"/>
      <c r="D193" s="98"/>
      <c r="E193" s="291"/>
      <c r="F193" s="246" t="s">
        <v>346</v>
      </c>
      <c r="G193" s="243" t="s">
        <v>347</v>
      </c>
      <c r="H193" s="73" t="s">
        <v>51</v>
      </c>
      <c r="I193" s="68">
        <v>8</v>
      </c>
      <c r="J193" s="113"/>
      <c r="K193" s="66"/>
      <c r="L193" s="69"/>
      <c r="M193" s="114"/>
      <c r="N193" s="111"/>
      <c r="O193" s="67"/>
      <c r="P193" s="67"/>
      <c r="Q193" s="67"/>
      <c r="R193" s="67"/>
      <c r="S193" s="67"/>
      <c r="T193" s="67"/>
      <c r="U193" s="67"/>
      <c r="V193" s="70"/>
      <c r="W193" s="70"/>
    </row>
    <row r="194" spans="1:23" s="64" customFormat="1" outlineLevel="1" x14ac:dyDescent="0.25">
      <c r="A194" s="127"/>
      <c r="B194" s="100"/>
      <c r="C194" s="115"/>
      <c r="D194" s="98"/>
      <c r="E194" s="291"/>
      <c r="F194" s="246" t="s">
        <v>348</v>
      </c>
      <c r="G194" s="243" t="s">
        <v>347</v>
      </c>
      <c r="H194" s="73" t="s">
        <v>51</v>
      </c>
      <c r="I194" s="68">
        <v>2</v>
      </c>
      <c r="J194" s="113"/>
      <c r="K194" s="66"/>
      <c r="L194" s="69"/>
      <c r="M194" s="114"/>
      <c r="N194" s="111"/>
      <c r="O194" s="67"/>
      <c r="P194" s="67"/>
      <c r="Q194" s="67"/>
      <c r="R194" s="67"/>
      <c r="S194" s="67"/>
      <c r="T194" s="67"/>
      <c r="U194" s="67"/>
      <c r="V194" s="70"/>
      <c r="W194" s="70"/>
    </row>
    <row r="195" spans="1:23" s="64" customFormat="1" outlineLevel="1" x14ac:dyDescent="0.25">
      <c r="A195" s="127"/>
      <c r="B195" s="100"/>
      <c r="C195" s="115"/>
      <c r="D195" s="98"/>
      <c r="E195" s="291"/>
      <c r="F195" s="246" t="s">
        <v>349</v>
      </c>
      <c r="G195" s="243" t="s">
        <v>350</v>
      </c>
      <c r="H195" s="73" t="s">
        <v>51</v>
      </c>
      <c r="I195" s="68">
        <v>2</v>
      </c>
      <c r="J195" s="113"/>
      <c r="K195" s="66"/>
      <c r="L195" s="69"/>
      <c r="M195" s="114"/>
      <c r="N195" s="111"/>
      <c r="O195" s="67"/>
      <c r="P195" s="67"/>
      <c r="Q195" s="67"/>
      <c r="R195" s="67"/>
      <c r="S195" s="67"/>
      <c r="T195" s="67"/>
      <c r="U195" s="67"/>
      <c r="V195" s="70"/>
      <c r="W195" s="70"/>
    </row>
    <row r="196" spans="1:23" s="64" customFormat="1" ht="30" outlineLevel="1" x14ac:dyDescent="0.25">
      <c r="A196" s="127"/>
      <c r="B196" s="100"/>
      <c r="C196" s="115"/>
      <c r="D196" s="98"/>
      <c r="E196" s="291"/>
      <c r="F196" s="246" t="s">
        <v>351</v>
      </c>
      <c r="G196" s="243" t="s">
        <v>352</v>
      </c>
      <c r="H196" s="73" t="s">
        <v>51</v>
      </c>
      <c r="I196" s="68">
        <v>1</v>
      </c>
      <c r="J196" s="113"/>
      <c r="K196" s="66"/>
      <c r="L196" s="69"/>
      <c r="M196" s="114"/>
      <c r="N196" s="111"/>
      <c r="O196" s="67"/>
      <c r="P196" s="67"/>
      <c r="Q196" s="67"/>
      <c r="R196" s="67"/>
      <c r="S196" s="67"/>
      <c r="T196" s="67"/>
      <c r="U196" s="67"/>
      <c r="V196" s="70"/>
      <c r="W196" s="70"/>
    </row>
    <row r="197" spans="1:23" s="64" customFormat="1" outlineLevel="1" x14ac:dyDescent="0.25">
      <c r="A197" s="127"/>
      <c r="B197" s="100"/>
      <c r="C197" s="115"/>
      <c r="D197" s="98"/>
      <c r="E197" s="291"/>
      <c r="F197" s="246" t="s">
        <v>353</v>
      </c>
      <c r="G197" s="243" t="s">
        <v>354</v>
      </c>
      <c r="H197" s="67" t="s">
        <v>0</v>
      </c>
      <c r="I197" s="68">
        <v>640</v>
      </c>
      <c r="J197" s="113"/>
      <c r="K197" s="66"/>
      <c r="L197" s="69"/>
      <c r="M197" s="114"/>
      <c r="N197" s="111"/>
      <c r="O197" s="67"/>
      <c r="P197" s="67"/>
      <c r="Q197" s="67"/>
      <c r="R197" s="67"/>
      <c r="S197" s="67"/>
      <c r="T197" s="67"/>
      <c r="U197" s="67"/>
      <c r="V197" s="70"/>
      <c r="W197" s="70"/>
    </row>
    <row r="198" spans="1:23" s="64" customFormat="1" ht="30" outlineLevel="1" x14ac:dyDescent="0.25">
      <c r="A198" s="127"/>
      <c r="B198" s="100"/>
      <c r="C198" s="115"/>
      <c r="D198" s="98"/>
      <c r="E198" s="291"/>
      <c r="F198" s="246" t="s">
        <v>355</v>
      </c>
      <c r="G198" s="243" t="s">
        <v>356</v>
      </c>
      <c r="H198" s="67" t="s">
        <v>0</v>
      </c>
      <c r="I198" s="68">
        <v>775</v>
      </c>
      <c r="J198" s="113"/>
      <c r="K198" s="66"/>
      <c r="L198" s="69"/>
      <c r="M198" s="114"/>
      <c r="N198" s="111"/>
      <c r="O198" s="67"/>
      <c r="P198" s="67"/>
      <c r="Q198" s="67"/>
      <c r="R198" s="67"/>
      <c r="S198" s="67"/>
      <c r="T198" s="67"/>
      <c r="U198" s="67"/>
      <c r="V198" s="70"/>
      <c r="W198" s="70"/>
    </row>
    <row r="199" spans="1:23" s="64" customFormat="1" ht="30" outlineLevel="1" x14ac:dyDescent="0.25">
      <c r="A199" s="127"/>
      <c r="B199" s="100"/>
      <c r="C199" s="115"/>
      <c r="D199" s="98"/>
      <c r="E199" s="291"/>
      <c r="F199" s="246" t="s">
        <v>357</v>
      </c>
      <c r="G199" s="243" t="s">
        <v>358</v>
      </c>
      <c r="H199" s="67" t="s">
        <v>0</v>
      </c>
      <c r="I199" s="68">
        <v>320</v>
      </c>
      <c r="J199" s="113"/>
      <c r="K199" s="66"/>
      <c r="L199" s="69"/>
      <c r="M199" s="114"/>
      <c r="N199" s="111"/>
      <c r="O199" s="67"/>
      <c r="P199" s="67"/>
      <c r="Q199" s="67"/>
      <c r="R199" s="67"/>
      <c r="S199" s="67"/>
      <c r="T199" s="67"/>
      <c r="U199" s="67"/>
      <c r="V199" s="70"/>
      <c r="W199" s="70"/>
    </row>
    <row r="200" spans="1:23" s="64" customFormat="1" outlineLevel="1" x14ac:dyDescent="0.25">
      <c r="A200" s="127"/>
      <c r="B200" s="100"/>
      <c r="C200" s="115"/>
      <c r="D200" s="98"/>
      <c r="E200" s="291"/>
      <c r="F200" s="246" t="s">
        <v>359</v>
      </c>
      <c r="G200" s="243" t="s">
        <v>360</v>
      </c>
      <c r="H200" s="67" t="s">
        <v>0</v>
      </c>
      <c r="I200" s="68">
        <v>173</v>
      </c>
      <c r="J200" s="113"/>
      <c r="K200" s="66"/>
      <c r="L200" s="69"/>
      <c r="M200" s="114"/>
      <c r="N200" s="111"/>
      <c r="O200" s="67"/>
      <c r="P200" s="67"/>
      <c r="Q200" s="67"/>
      <c r="R200" s="67"/>
      <c r="S200" s="67"/>
      <c r="T200" s="67"/>
      <c r="U200" s="67"/>
      <c r="V200" s="70"/>
      <c r="W200" s="70"/>
    </row>
    <row r="201" spans="1:23" s="64" customFormat="1" outlineLevel="1" x14ac:dyDescent="0.25">
      <c r="A201" s="127"/>
      <c r="B201" s="100"/>
      <c r="C201" s="115"/>
      <c r="D201" s="98"/>
      <c r="E201" s="291"/>
      <c r="F201" s="246" t="s">
        <v>361</v>
      </c>
      <c r="G201" s="243" t="s">
        <v>362</v>
      </c>
      <c r="H201" s="67" t="s">
        <v>0</v>
      </c>
      <c r="I201" s="68">
        <v>211</v>
      </c>
      <c r="J201" s="113"/>
      <c r="K201" s="66"/>
      <c r="L201" s="69"/>
      <c r="M201" s="114"/>
      <c r="N201" s="111"/>
      <c r="O201" s="67"/>
      <c r="P201" s="67"/>
      <c r="Q201" s="67"/>
      <c r="R201" s="67"/>
      <c r="S201" s="67"/>
      <c r="T201" s="67"/>
      <c r="U201" s="67"/>
      <c r="V201" s="70"/>
      <c r="W201" s="70"/>
    </row>
    <row r="202" spans="1:23" s="64" customFormat="1" ht="30" outlineLevel="1" x14ac:dyDescent="0.25">
      <c r="A202" s="127"/>
      <c r="B202" s="100"/>
      <c r="C202" s="115"/>
      <c r="D202" s="98"/>
      <c r="E202" s="291"/>
      <c r="F202" s="246" t="s">
        <v>363</v>
      </c>
      <c r="G202" s="243" t="s">
        <v>364</v>
      </c>
      <c r="H202" s="67" t="s">
        <v>0</v>
      </c>
      <c r="I202" s="68">
        <v>742</v>
      </c>
      <c r="J202" s="113"/>
      <c r="K202" s="66"/>
      <c r="L202" s="69"/>
      <c r="M202" s="114"/>
      <c r="N202" s="111"/>
      <c r="O202" s="67"/>
      <c r="P202" s="67"/>
      <c r="Q202" s="67"/>
      <c r="R202" s="67"/>
      <c r="S202" s="67"/>
      <c r="T202" s="67"/>
      <c r="U202" s="67"/>
      <c r="V202" s="70"/>
      <c r="W202" s="70"/>
    </row>
    <row r="203" spans="1:23" s="64" customFormat="1" outlineLevel="1" x14ac:dyDescent="0.25">
      <c r="A203" s="127"/>
      <c r="B203" s="100"/>
      <c r="C203" s="115"/>
      <c r="D203" s="98"/>
      <c r="E203" s="291"/>
      <c r="F203" s="246" t="s">
        <v>365</v>
      </c>
      <c r="G203" s="243" t="s">
        <v>366</v>
      </c>
      <c r="H203" s="73" t="s">
        <v>51</v>
      </c>
      <c r="I203" s="68">
        <v>34</v>
      </c>
      <c r="J203" s="113"/>
      <c r="K203" s="66"/>
      <c r="L203" s="69"/>
      <c r="M203" s="114"/>
      <c r="N203" s="111"/>
      <c r="O203" s="67"/>
      <c r="P203" s="67"/>
      <c r="Q203" s="67"/>
      <c r="R203" s="67"/>
      <c r="S203" s="67"/>
      <c r="T203" s="67"/>
      <c r="U203" s="67"/>
      <c r="V203" s="70"/>
      <c r="W203" s="70"/>
    </row>
    <row r="204" spans="1:23" s="64" customFormat="1" outlineLevel="1" x14ac:dyDescent="0.25">
      <c r="A204" s="127"/>
      <c r="B204" s="100"/>
      <c r="C204" s="115"/>
      <c r="D204" s="98"/>
      <c r="E204" s="291"/>
      <c r="F204" s="246" t="s">
        <v>367</v>
      </c>
      <c r="G204" s="243" t="s">
        <v>1443</v>
      </c>
      <c r="H204" s="73" t="s">
        <v>0</v>
      </c>
      <c r="I204" s="68">
        <v>200</v>
      </c>
      <c r="J204" s="113"/>
      <c r="K204" s="66"/>
      <c r="L204" s="69"/>
      <c r="M204" s="114"/>
      <c r="N204" s="111"/>
      <c r="O204" s="67"/>
      <c r="P204" s="67"/>
      <c r="Q204" s="67"/>
      <c r="R204" s="67"/>
      <c r="S204" s="67"/>
      <c r="T204" s="67"/>
      <c r="U204" s="67"/>
      <c r="V204" s="70"/>
      <c r="W204" s="70"/>
    </row>
    <row r="205" spans="1:23" s="64" customFormat="1" ht="30" outlineLevel="1" x14ac:dyDescent="0.25">
      <c r="A205" s="127"/>
      <c r="B205" s="100"/>
      <c r="C205" s="115"/>
      <c r="D205" s="98"/>
      <c r="E205" s="291"/>
      <c r="F205" s="246" t="s">
        <v>368</v>
      </c>
      <c r="G205" s="243" t="s">
        <v>369</v>
      </c>
      <c r="H205" s="73" t="s">
        <v>51</v>
      </c>
      <c r="I205" s="68">
        <v>13</v>
      </c>
      <c r="J205" s="113"/>
      <c r="K205" s="66"/>
      <c r="L205" s="69"/>
      <c r="M205" s="114"/>
      <c r="N205" s="111"/>
      <c r="O205" s="67"/>
      <c r="P205" s="67"/>
      <c r="Q205" s="67"/>
      <c r="R205" s="67"/>
      <c r="S205" s="67"/>
      <c r="T205" s="67"/>
      <c r="U205" s="67"/>
      <c r="V205" s="70"/>
      <c r="W205" s="70"/>
    </row>
    <row r="206" spans="1:23" s="64" customFormat="1" outlineLevel="1" x14ac:dyDescent="0.25">
      <c r="A206" s="127"/>
      <c r="B206" s="100"/>
      <c r="C206" s="115"/>
      <c r="D206" s="98"/>
      <c r="E206" s="291"/>
      <c r="F206" s="246" t="s">
        <v>371</v>
      </c>
      <c r="G206" s="243" t="s">
        <v>372</v>
      </c>
      <c r="H206" s="73" t="s">
        <v>51</v>
      </c>
      <c r="I206" s="68">
        <v>1</v>
      </c>
      <c r="J206" s="113"/>
      <c r="K206" s="66"/>
      <c r="L206" s="69"/>
      <c r="M206" s="114"/>
      <c r="N206" s="111"/>
      <c r="O206" s="67"/>
      <c r="P206" s="67"/>
      <c r="Q206" s="67"/>
      <c r="R206" s="67"/>
      <c r="S206" s="67"/>
      <c r="T206" s="67"/>
      <c r="U206" s="67"/>
      <c r="V206" s="70"/>
      <c r="W206" s="70"/>
    </row>
    <row r="207" spans="1:23" s="64" customFormat="1" outlineLevel="1" x14ac:dyDescent="0.25">
      <c r="A207" s="65"/>
      <c r="B207" s="71"/>
      <c r="C207" s="101"/>
      <c r="D207" s="98"/>
      <c r="E207" s="134"/>
      <c r="F207" s="244" t="s">
        <v>373</v>
      </c>
      <c r="G207" s="245" t="s">
        <v>374</v>
      </c>
      <c r="H207" s="73"/>
      <c r="I207" s="68"/>
      <c r="J207" s="102"/>
      <c r="K207" s="72"/>
      <c r="L207" s="75"/>
      <c r="M207" s="76"/>
      <c r="N207" s="99"/>
      <c r="O207" s="73"/>
      <c r="P207" s="73"/>
      <c r="Q207" s="73"/>
      <c r="R207" s="73"/>
      <c r="S207" s="73"/>
      <c r="T207" s="73"/>
      <c r="U207" s="73"/>
      <c r="V207" s="77"/>
      <c r="W207" s="77"/>
    </row>
    <row r="208" spans="1:23" s="64" customFormat="1" ht="45" outlineLevel="1" x14ac:dyDescent="0.25">
      <c r="A208" s="127"/>
      <c r="B208" s="100"/>
      <c r="C208" s="115"/>
      <c r="D208" s="98"/>
      <c r="E208" s="291"/>
      <c r="F208" s="246" t="s">
        <v>375</v>
      </c>
      <c r="G208" s="243" t="s">
        <v>376</v>
      </c>
      <c r="H208" s="67" t="s">
        <v>0</v>
      </c>
      <c r="I208" s="68">
        <v>7000</v>
      </c>
      <c r="J208" s="113"/>
      <c r="K208" s="66"/>
      <c r="L208" s="69"/>
      <c r="M208" s="114"/>
      <c r="N208" s="111"/>
      <c r="O208" s="67"/>
      <c r="P208" s="67"/>
      <c r="Q208" s="67"/>
      <c r="R208" s="67"/>
      <c r="S208" s="67"/>
      <c r="T208" s="67"/>
      <c r="U208" s="67"/>
      <c r="V208" s="70"/>
      <c r="W208" s="70"/>
    </row>
    <row r="209" spans="1:74" s="64" customFormat="1" ht="30" outlineLevel="1" x14ac:dyDescent="0.25">
      <c r="A209" s="127"/>
      <c r="B209" s="100"/>
      <c r="C209" s="115"/>
      <c r="D209" s="98"/>
      <c r="E209" s="291"/>
      <c r="F209" s="246" t="s">
        <v>377</v>
      </c>
      <c r="G209" s="243" t="s">
        <v>378</v>
      </c>
      <c r="H209" s="67" t="s">
        <v>0</v>
      </c>
      <c r="I209" s="68">
        <v>11603</v>
      </c>
      <c r="J209" s="113"/>
      <c r="K209" s="66"/>
      <c r="L209" s="69"/>
      <c r="M209" s="114"/>
      <c r="N209" s="111"/>
      <c r="O209" s="67"/>
      <c r="P209" s="67"/>
      <c r="Q209" s="67"/>
      <c r="R209" s="67"/>
      <c r="S209" s="67"/>
      <c r="T209" s="67"/>
      <c r="U209" s="67"/>
      <c r="V209" s="70"/>
      <c r="W209" s="70"/>
    </row>
    <row r="210" spans="1:74" s="64" customFormat="1" ht="30" outlineLevel="1" x14ac:dyDescent="0.25">
      <c r="A210" s="127"/>
      <c r="B210" s="100"/>
      <c r="C210" s="115"/>
      <c r="D210" s="98"/>
      <c r="E210" s="291"/>
      <c r="F210" s="246" t="s">
        <v>379</v>
      </c>
      <c r="G210" s="243" t="s">
        <v>380</v>
      </c>
      <c r="H210" s="67" t="s">
        <v>0</v>
      </c>
      <c r="I210" s="68">
        <v>11603</v>
      </c>
      <c r="J210" s="113"/>
      <c r="K210" s="66"/>
      <c r="L210" s="69"/>
      <c r="M210" s="114"/>
      <c r="N210" s="111"/>
      <c r="O210" s="67"/>
      <c r="P210" s="67"/>
      <c r="Q210" s="67"/>
      <c r="R210" s="67"/>
      <c r="S210" s="67"/>
      <c r="T210" s="67"/>
      <c r="U210" s="67"/>
      <c r="V210" s="70"/>
      <c r="W210" s="70"/>
    </row>
    <row r="211" spans="1:74" s="64" customFormat="1" outlineLevel="1" x14ac:dyDescent="0.25">
      <c r="A211" s="127"/>
      <c r="B211" s="100"/>
      <c r="C211" s="115"/>
      <c r="D211" s="98"/>
      <c r="E211" s="291"/>
      <c r="F211" s="246" t="s">
        <v>381</v>
      </c>
      <c r="G211" s="243" t="s">
        <v>382</v>
      </c>
      <c r="H211" s="73" t="s">
        <v>51</v>
      </c>
      <c r="I211" s="68">
        <v>38</v>
      </c>
      <c r="J211" s="113"/>
      <c r="K211" s="66"/>
      <c r="L211" s="69"/>
      <c r="M211" s="114"/>
      <c r="N211" s="111"/>
      <c r="O211" s="67"/>
      <c r="P211" s="67"/>
      <c r="Q211" s="67"/>
      <c r="R211" s="67"/>
      <c r="S211" s="67"/>
      <c r="T211" s="67"/>
      <c r="U211" s="67"/>
      <c r="V211" s="70"/>
      <c r="W211" s="70"/>
    </row>
    <row r="212" spans="1:74" s="64" customFormat="1" ht="30" outlineLevel="1" x14ac:dyDescent="0.25">
      <c r="A212" s="127"/>
      <c r="B212" s="100"/>
      <c r="C212" s="115"/>
      <c r="D212" s="98"/>
      <c r="E212" s="292"/>
      <c r="F212" s="246" t="s">
        <v>383</v>
      </c>
      <c r="G212" s="243" t="s">
        <v>384</v>
      </c>
      <c r="H212" s="67" t="s">
        <v>0</v>
      </c>
      <c r="I212" s="68">
        <v>1845</v>
      </c>
      <c r="J212" s="81"/>
      <c r="K212" s="52"/>
      <c r="L212" s="44"/>
      <c r="M212" s="49"/>
      <c r="N212" s="79"/>
      <c r="O212" s="3"/>
      <c r="P212" s="3"/>
      <c r="Q212" s="3"/>
      <c r="R212" s="3"/>
      <c r="S212" s="3"/>
      <c r="T212" s="3"/>
      <c r="U212" s="3"/>
      <c r="V212" s="4"/>
      <c r="W212" s="4"/>
    </row>
    <row r="213" spans="1:74" s="64" customFormat="1" ht="30" outlineLevel="1" x14ac:dyDescent="0.25">
      <c r="A213" s="127"/>
      <c r="B213" s="100"/>
      <c r="C213" s="115"/>
      <c r="D213" s="98"/>
      <c r="E213" s="291"/>
      <c r="F213" s="246" t="s">
        <v>385</v>
      </c>
      <c r="G213" s="243" t="s">
        <v>1474</v>
      </c>
      <c r="H213" s="73" t="s">
        <v>51</v>
      </c>
      <c r="I213" s="68">
        <v>4</v>
      </c>
      <c r="J213" s="113"/>
      <c r="K213" s="66"/>
      <c r="L213" s="69"/>
      <c r="M213" s="114"/>
      <c r="N213" s="111"/>
      <c r="O213" s="67"/>
      <c r="P213" s="67"/>
      <c r="Q213" s="67"/>
      <c r="R213" s="67"/>
      <c r="S213" s="67"/>
      <c r="T213" s="67"/>
      <c r="U213" s="67"/>
      <c r="V213" s="70"/>
      <c r="W213" s="70"/>
    </row>
    <row r="214" spans="1:74" s="64" customFormat="1" ht="30" outlineLevel="1" x14ac:dyDescent="0.25">
      <c r="A214" s="127"/>
      <c r="B214" s="100"/>
      <c r="C214" s="115"/>
      <c r="D214" s="98"/>
      <c r="E214" s="291"/>
      <c r="F214" s="246" t="s">
        <v>386</v>
      </c>
      <c r="G214" s="243" t="s">
        <v>1475</v>
      </c>
      <c r="H214" s="73" t="s">
        <v>51</v>
      </c>
      <c r="I214" s="68">
        <v>2</v>
      </c>
      <c r="J214" s="113"/>
      <c r="K214" s="66"/>
      <c r="L214" s="69"/>
      <c r="M214" s="114"/>
      <c r="N214" s="111"/>
      <c r="O214" s="67"/>
      <c r="P214" s="67"/>
      <c r="Q214" s="67"/>
      <c r="R214" s="67"/>
      <c r="S214" s="67"/>
      <c r="T214" s="67"/>
      <c r="U214" s="67"/>
      <c r="V214" s="70"/>
      <c r="W214" s="70"/>
    </row>
    <row r="215" spans="1:74" s="64" customFormat="1" ht="30" outlineLevel="1" x14ac:dyDescent="0.25">
      <c r="A215" s="127"/>
      <c r="B215" s="100"/>
      <c r="C215" s="115"/>
      <c r="D215" s="98"/>
      <c r="E215" s="291"/>
      <c r="F215" s="246" t="s">
        <v>387</v>
      </c>
      <c r="G215" s="243" t="s">
        <v>1476</v>
      </c>
      <c r="H215" s="73" t="s">
        <v>51</v>
      </c>
      <c r="I215" s="68">
        <v>1</v>
      </c>
      <c r="J215" s="113"/>
      <c r="K215" s="66"/>
      <c r="L215" s="69"/>
      <c r="M215" s="114"/>
      <c r="N215" s="111"/>
      <c r="O215" s="67"/>
      <c r="P215" s="67"/>
      <c r="Q215" s="67"/>
      <c r="R215" s="67"/>
      <c r="S215" s="67"/>
      <c r="T215" s="67"/>
      <c r="U215" s="67"/>
      <c r="V215" s="70"/>
      <c r="W215" s="70"/>
    </row>
    <row r="216" spans="1:74" s="64" customFormat="1" outlineLevel="1" x14ac:dyDescent="0.25">
      <c r="A216" s="127"/>
      <c r="B216" s="100"/>
      <c r="C216" s="115"/>
      <c r="D216" s="98"/>
      <c r="E216" s="291"/>
      <c r="F216" s="246" t="s">
        <v>388</v>
      </c>
      <c r="G216" s="243" t="s">
        <v>389</v>
      </c>
      <c r="H216" s="73" t="s">
        <v>51</v>
      </c>
      <c r="I216" s="68">
        <v>6</v>
      </c>
      <c r="J216" s="113"/>
      <c r="K216" s="66"/>
      <c r="L216" s="69"/>
      <c r="M216" s="114"/>
      <c r="N216" s="111"/>
      <c r="O216" s="67"/>
      <c r="P216" s="67"/>
      <c r="Q216" s="67"/>
      <c r="R216" s="67"/>
      <c r="S216" s="67"/>
      <c r="T216" s="67"/>
      <c r="U216" s="67"/>
      <c r="V216" s="70"/>
      <c r="W216" s="70"/>
    </row>
    <row r="217" spans="1:74" s="64" customFormat="1" outlineLevel="1" x14ac:dyDescent="0.25">
      <c r="A217" s="127"/>
      <c r="B217" s="100"/>
      <c r="C217" s="115"/>
      <c r="D217" s="98"/>
      <c r="E217" s="291"/>
      <c r="F217" s="246" t="s">
        <v>390</v>
      </c>
      <c r="G217" s="243" t="s">
        <v>391</v>
      </c>
      <c r="H217" s="73" t="s">
        <v>51</v>
      </c>
      <c r="I217" s="68">
        <v>4</v>
      </c>
      <c r="J217" s="113"/>
      <c r="K217" s="66"/>
      <c r="L217" s="69"/>
      <c r="M217" s="114"/>
      <c r="N217" s="111"/>
      <c r="O217" s="67"/>
      <c r="P217" s="67"/>
      <c r="Q217" s="67"/>
      <c r="R217" s="67"/>
      <c r="S217" s="67"/>
      <c r="T217" s="67"/>
      <c r="U217" s="67"/>
      <c r="V217" s="70"/>
      <c r="W217" s="70"/>
    </row>
    <row r="218" spans="1:74" s="64" customFormat="1" outlineLevel="1" x14ac:dyDescent="0.25">
      <c r="A218" s="127"/>
      <c r="B218" s="100"/>
      <c r="C218" s="115"/>
      <c r="D218" s="98"/>
      <c r="E218" s="291"/>
      <c r="F218" s="246" t="s">
        <v>392</v>
      </c>
      <c r="G218" s="243" t="s">
        <v>393</v>
      </c>
      <c r="H218" s="73" t="s">
        <v>51</v>
      </c>
      <c r="I218" s="68">
        <v>12</v>
      </c>
      <c r="J218" s="113"/>
      <c r="K218" s="66"/>
      <c r="L218" s="69"/>
      <c r="M218" s="114"/>
      <c r="N218" s="111"/>
      <c r="O218" s="67"/>
      <c r="P218" s="67"/>
      <c r="Q218" s="67"/>
      <c r="R218" s="67"/>
      <c r="S218" s="67"/>
      <c r="T218" s="67"/>
      <c r="U218" s="67"/>
      <c r="V218" s="70"/>
      <c r="W218" s="70"/>
    </row>
    <row r="219" spans="1:74" s="64" customFormat="1" outlineLevel="1" x14ac:dyDescent="0.25">
      <c r="A219" s="127"/>
      <c r="B219" s="100"/>
      <c r="C219" s="115"/>
      <c r="D219" s="98"/>
      <c r="E219" s="291"/>
      <c r="F219" s="246" t="s">
        <v>394</v>
      </c>
      <c r="G219" s="243" t="s">
        <v>395</v>
      </c>
      <c r="H219" s="73" t="s">
        <v>51</v>
      </c>
      <c r="I219" s="68">
        <v>35</v>
      </c>
      <c r="J219" s="113"/>
      <c r="K219" s="66"/>
      <c r="L219" s="69"/>
      <c r="M219" s="114"/>
      <c r="N219" s="111"/>
      <c r="O219" s="67"/>
      <c r="P219" s="67"/>
      <c r="Q219" s="67"/>
      <c r="R219" s="67"/>
      <c r="S219" s="67"/>
      <c r="T219" s="67"/>
      <c r="U219" s="67"/>
      <c r="V219" s="70"/>
      <c r="W219" s="70"/>
    </row>
    <row r="220" spans="1:74" s="64" customFormat="1" outlineLevel="1" x14ac:dyDescent="0.25">
      <c r="A220" s="127"/>
      <c r="B220" s="100"/>
      <c r="C220" s="115"/>
      <c r="D220" s="98"/>
      <c r="E220" s="291"/>
      <c r="F220" s="246" t="s">
        <v>396</v>
      </c>
      <c r="G220" s="243" t="s">
        <v>1246</v>
      </c>
      <c r="H220" s="73" t="s">
        <v>35</v>
      </c>
      <c r="I220" s="68">
        <v>1115</v>
      </c>
      <c r="J220" s="113"/>
      <c r="K220" s="66"/>
      <c r="L220" s="69"/>
      <c r="M220" s="114"/>
      <c r="N220" s="111"/>
      <c r="O220" s="67"/>
      <c r="P220" s="67"/>
      <c r="Q220" s="67"/>
      <c r="R220" s="67"/>
      <c r="S220" s="67"/>
      <c r="T220" s="67"/>
      <c r="U220" s="67"/>
      <c r="V220" s="70"/>
      <c r="W220" s="70"/>
    </row>
    <row r="221" spans="1:74" s="64" customFormat="1" outlineLevel="1" x14ac:dyDescent="0.25">
      <c r="A221" s="127"/>
      <c r="B221" s="100"/>
      <c r="C221" s="115"/>
      <c r="D221" s="98"/>
      <c r="E221" s="292"/>
      <c r="F221" s="246" t="s">
        <v>397</v>
      </c>
      <c r="G221" s="243" t="s">
        <v>398</v>
      </c>
      <c r="H221" s="67" t="s">
        <v>0</v>
      </c>
      <c r="I221" s="68">
        <v>1551</v>
      </c>
      <c r="J221" s="81"/>
      <c r="K221" s="52"/>
      <c r="L221" s="44"/>
      <c r="M221" s="49"/>
      <c r="N221" s="79"/>
      <c r="O221" s="3"/>
      <c r="P221" s="3"/>
      <c r="Q221" s="3"/>
      <c r="R221" s="3"/>
      <c r="S221" s="3"/>
      <c r="T221" s="3"/>
      <c r="U221" s="3"/>
      <c r="V221" s="4"/>
      <c r="W221" s="4"/>
    </row>
    <row r="222" spans="1:74" s="64" customFormat="1" outlineLevel="1" x14ac:dyDescent="0.25">
      <c r="A222" s="127"/>
      <c r="B222" s="100"/>
      <c r="C222" s="115"/>
      <c r="D222" s="98"/>
      <c r="E222" s="292"/>
      <c r="F222" s="246" t="s">
        <v>399</v>
      </c>
      <c r="G222" s="243" t="s">
        <v>400</v>
      </c>
      <c r="H222" s="67" t="s">
        <v>0</v>
      </c>
      <c r="I222" s="68">
        <v>100</v>
      </c>
      <c r="J222" s="81"/>
      <c r="K222" s="52"/>
      <c r="L222" s="44"/>
      <c r="M222" s="49"/>
      <c r="N222" s="79"/>
      <c r="O222" s="3"/>
      <c r="P222" s="3"/>
      <c r="Q222" s="3"/>
      <c r="R222" s="3"/>
      <c r="S222" s="3"/>
      <c r="T222" s="3"/>
      <c r="U222" s="3"/>
      <c r="V222" s="4"/>
      <c r="W222" s="4"/>
    </row>
    <row r="223" spans="1:74" s="155" customFormat="1" x14ac:dyDescent="0.25">
      <c r="A223" s="201">
        <v>3</v>
      </c>
      <c r="B223" s="146" t="s">
        <v>401</v>
      </c>
      <c r="C223" s="147" t="s">
        <v>402</v>
      </c>
      <c r="D223" s="148"/>
      <c r="E223" s="287"/>
      <c r="F223" s="240"/>
      <c r="G223" s="241"/>
      <c r="H223" s="150"/>
      <c r="I223" s="151"/>
      <c r="J223" s="278"/>
      <c r="K223" s="152"/>
      <c r="L223" s="75"/>
      <c r="M223" s="153"/>
      <c r="N223" s="149"/>
      <c r="O223" s="150"/>
      <c r="P223" s="150"/>
      <c r="Q223" s="150"/>
      <c r="R223" s="150"/>
      <c r="S223" s="150"/>
      <c r="T223" s="150"/>
      <c r="U223" s="150"/>
      <c r="V223" s="154"/>
      <c r="W223" s="154"/>
      <c r="X223" s="64"/>
      <c r="Y223" s="64"/>
      <c r="Z223" s="64"/>
      <c r="AA223" s="64"/>
      <c r="AB223" s="64"/>
      <c r="AC223" s="64"/>
      <c r="AD223" s="64"/>
      <c r="AE223" s="64"/>
      <c r="AF223" s="64"/>
      <c r="AG223" s="64"/>
      <c r="AH223" s="64"/>
      <c r="AI223" s="64"/>
      <c r="AJ223" s="64"/>
      <c r="AK223" s="64"/>
      <c r="AL223" s="64"/>
      <c r="AM223" s="64"/>
      <c r="AN223" s="64"/>
      <c r="AO223" s="64"/>
      <c r="AP223" s="64"/>
      <c r="AQ223" s="64"/>
      <c r="AR223" s="64"/>
      <c r="AS223" s="64"/>
      <c r="AT223" s="64"/>
      <c r="AU223" s="64"/>
      <c r="AV223" s="64"/>
      <c r="AW223" s="64"/>
      <c r="AX223" s="64"/>
      <c r="AY223" s="64"/>
      <c r="AZ223" s="64"/>
      <c r="BA223" s="64"/>
      <c r="BB223" s="64"/>
      <c r="BC223" s="64"/>
      <c r="BD223" s="64"/>
      <c r="BE223" s="64"/>
      <c r="BF223" s="64"/>
      <c r="BG223" s="64"/>
      <c r="BH223" s="64"/>
      <c r="BI223" s="64"/>
      <c r="BJ223" s="64"/>
      <c r="BK223" s="64"/>
      <c r="BL223" s="64"/>
      <c r="BM223" s="64"/>
      <c r="BN223" s="64"/>
      <c r="BO223" s="64"/>
      <c r="BP223" s="64"/>
      <c r="BQ223" s="64"/>
      <c r="BR223" s="64"/>
      <c r="BS223" s="64"/>
      <c r="BT223" s="64"/>
      <c r="BU223" s="64"/>
      <c r="BV223" s="64"/>
    </row>
    <row r="224" spans="1:74" s="145" customFormat="1" x14ac:dyDescent="0.25">
      <c r="A224" s="337" t="s">
        <v>1576</v>
      </c>
      <c r="B224" s="338"/>
      <c r="C224" s="339"/>
      <c r="D224" s="140">
        <f>D227+D282</f>
        <v>0</v>
      </c>
      <c r="E224" s="289">
        <f>D224*1.18</f>
        <v>0</v>
      </c>
      <c r="F224" s="163"/>
      <c r="G224" s="248"/>
      <c r="H224" s="156"/>
      <c r="I224" s="157"/>
      <c r="J224" s="158"/>
      <c r="K224" s="143"/>
      <c r="L224" s="44"/>
      <c r="M224" s="51"/>
      <c r="N224" s="228"/>
      <c r="O224" s="7"/>
      <c r="P224" s="7"/>
      <c r="Q224" s="7"/>
      <c r="R224" s="7"/>
      <c r="S224" s="7"/>
      <c r="T224" s="7"/>
      <c r="U224" s="142"/>
      <c r="V224" s="144"/>
      <c r="W224" s="144"/>
      <c r="X224" s="64"/>
      <c r="Y224" s="64"/>
      <c r="Z224" s="64"/>
      <c r="AA224" s="64"/>
      <c r="AB224" s="64"/>
      <c r="AC224" s="64"/>
      <c r="AD224" s="64"/>
      <c r="AE224" s="64"/>
      <c r="AF224" s="64"/>
      <c r="AG224" s="64"/>
      <c r="AH224" s="64"/>
      <c r="AI224" s="64"/>
      <c r="AJ224" s="64"/>
      <c r="AK224" s="64"/>
      <c r="AL224" s="64"/>
      <c r="AM224" s="64"/>
      <c r="AN224" s="64"/>
      <c r="AO224" s="64"/>
      <c r="AP224" s="64"/>
      <c r="AQ224" s="64"/>
      <c r="AR224" s="64"/>
      <c r="AS224" s="64"/>
      <c r="AT224" s="64"/>
      <c r="AU224" s="64"/>
      <c r="AV224" s="64"/>
      <c r="AW224" s="64"/>
      <c r="AX224" s="64"/>
      <c r="AY224" s="64"/>
      <c r="AZ224" s="64"/>
      <c r="BA224" s="64"/>
      <c r="BB224" s="64"/>
      <c r="BC224" s="64"/>
      <c r="BD224" s="64"/>
      <c r="BE224" s="64"/>
      <c r="BF224" s="64"/>
      <c r="BG224" s="64"/>
      <c r="BH224" s="64"/>
      <c r="BI224" s="64"/>
      <c r="BJ224" s="64"/>
      <c r="BK224" s="64"/>
      <c r="BL224" s="64"/>
      <c r="BM224" s="64"/>
      <c r="BN224" s="64"/>
      <c r="BO224" s="64"/>
      <c r="BP224" s="64"/>
      <c r="BQ224" s="64"/>
      <c r="BR224" s="64"/>
      <c r="BS224" s="64"/>
      <c r="BT224" s="64"/>
      <c r="BU224" s="64"/>
      <c r="BV224" s="64"/>
    </row>
    <row r="225" spans="1:74" s="145" customFormat="1" x14ac:dyDescent="0.25">
      <c r="A225" s="1"/>
      <c r="B225" s="2"/>
      <c r="C225" s="101"/>
      <c r="D225" s="84"/>
      <c r="E225" s="134"/>
      <c r="F225" s="349" t="s">
        <v>1577</v>
      </c>
      <c r="G225" s="350"/>
      <c r="H225" s="350"/>
      <c r="I225" s="351"/>
      <c r="J225" s="281">
        <f>J228+J283</f>
        <v>0</v>
      </c>
      <c r="K225" s="141">
        <f>J225*1.18</f>
        <v>0</v>
      </c>
      <c r="L225" s="37"/>
      <c r="M225" s="51"/>
      <c r="N225" s="228"/>
      <c r="O225" s="159"/>
      <c r="P225" s="159"/>
      <c r="Q225" s="159"/>
      <c r="R225" s="159"/>
      <c r="S225" s="159"/>
      <c r="T225" s="159"/>
      <c r="U225" s="142"/>
      <c r="V225" s="144"/>
      <c r="W225" s="144"/>
      <c r="X225" s="64"/>
      <c r="Y225" s="64"/>
      <c r="Z225" s="64"/>
      <c r="AA225" s="64"/>
      <c r="AB225" s="64"/>
      <c r="AC225" s="64"/>
      <c r="AD225" s="64"/>
      <c r="AE225" s="64"/>
      <c r="AF225" s="64"/>
      <c r="AG225" s="64"/>
      <c r="AH225" s="64"/>
      <c r="AI225" s="64"/>
      <c r="AJ225" s="64"/>
      <c r="AK225" s="64"/>
      <c r="AL225" s="64"/>
      <c r="AM225" s="64"/>
      <c r="AN225" s="64"/>
      <c r="AO225" s="64"/>
      <c r="AP225" s="64"/>
      <c r="AQ225" s="64"/>
      <c r="AR225" s="64"/>
      <c r="AS225" s="64"/>
      <c r="AT225" s="64"/>
      <c r="AU225" s="64"/>
      <c r="AV225" s="64"/>
      <c r="AW225" s="64"/>
      <c r="AX225" s="64"/>
      <c r="AY225" s="64"/>
      <c r="AZ225" s="64"/>
      <c r="BA225" s="64"/>
      <c r="BB225" s="64"/>
      <c r="BC225" s="64"/>
      <c r="BD225" s="64"/>
      <c r="BE225" s="64"/>
      <c r="BF225" s="64"/>
      <c r="BG225" s="64"/>
      <c r="BH225" s="64"/>
      <c r="BI225" s="64"/>
      <c r="BJ225" s="64"/>
      <c r="BK225" s="64"/>
      <c r="BL225" s="64"/>
      <c r="BM225" s="64"/>
      <c r="BN225" s="64"/>
      <c r="BO225" s="64"/>
      <c r="BP225" s="64"/>
      <c r="BQ225" s="64"/>
      <c r="BR225" s="64"/>
      <c r="BS225" s="64"/>
      <c r="BT225" s="64"/>
      <c r="BU225" s="64"/>
      <c r="BV225" s="64"/>
    </row>
    <row r="226" spans="1:74" s="155" customFormat="1" x14ac:dyDescent="0.25">
      <c r="A226" s="201" t="s">
        <v>403</v>
      </c>
      <c r="B226" s="146" t="s">
        <v>404</v>
      </c>
      <c r="C226" s="147" t="s">
        <v>405</v>
      </c>
      <c r="D226" s="148"/>
      <c r="E226" s="287"/>
      <c r="F226" s="240"/>
      <c r="G226" s="241"/>
      <c r="H226" s="150"/>
      <c r="I226" s="151"/>
      <c r="J226" s="278"/>
      <c r="K226" s="152"/>
      <c r="L226" s="75"/>
      <c r="M226" s="153"/>
      <c r="N226" s="149"/>
      <c r="O226" s="150"/>
      <c r="P226" s="150"/>
      <c r="Q226" s="150"/>
      <c r="R226" s="150"/>
      <c r="S226" s="150"/>
      <c r="T226" s="150"/>
      <c r="U226" s="150"/>
      <c r="V226" s="154"/>
      <c r="W226" s="154"/>
      <c r="X226" s="64"/>
      <c r="Y226" s="64"/>
      <c r="Z226" s="64"/>
      <c r="AA226" s="64"/>
      <c r="AB226" s="64"/>
      <c r="AC226" s="64"/>
      <c r="AD226" s="64"/>
      <c r="AE226" s="64"/>
      <c r="AF226" s="64"/>
      <c r="AG226" s="64"/>
      <c r="AH226" s="64"/>
      <c r="AI226" s="64"/>
      <c r="AJ226" s="64"/>
      <c r="AK226" s="64"/>
      <c r="AL226" s="64"/>
      <c r="AM226" s="64"/>
      <c r="AN226" s="64"/>
      <c r="AO226" s="64"/>
      <c r="AP226" s="64"/>
      <c r="AQ226" s="64"/>
      <c r="AR226" s="64"/>
      <c r="AS226" s="64"/>
      <c r="AT226" s="64"/>
      <c r="AU226" s="64"/>
      <c r="AV226" s="64"/>
      <c r="AW226" s="64"/>
      <c r="AX226" s="64"/>
      <c r="AY226" s="64"/>
      <c r="AZ226" s="64"/>
      <c r="BA226" s="64"/>
      <c r="BB226" s="64"/>
      <c r="BC226" s="64"/>
      <c r="BD226" s="64"/>
      <c r="BE226" s="64"/>
      <c r="BF226" s="64"/>
      <c r="BG226" s="64"/>
      <c r="BH226" s="64"/>
      <c r="BI226" s="64"/>
      <c r="BJ226" s="64"/>
      <c r="BK226" s="64"/>
      <c r="BL226" s="64"/>
      <c r="BM226" s="64"/>
      <c r="BN226" s="64"/>
      <c r="BO226" s="64"/>
      <c r="BP226" s="64"/>
      <c r="BQ226" s="64"/>
      <c r="BR226" s="64"/>
      <c r="BS226" s="64"/>
      <c r="BT226" s="64"/>
      <c r="BU226" s="64"/>
      <c r="BV226" s="64"/>
    </row>
    <row r="227" spans="1:74" s="145" customFormat="1" x14ac:dyDescent="0.25">
      <c r="A227" s="337" t="s">
        <v>1526</v>
      </c>
      <c r="B227" s="338"/>
      <c r="C227" s="339"/>
      <c r="D227" s="288"/>
      <c r="E227" s="289">
        <f>D227*1.18</f>
        <v>0</v>
      </c>
      <c r="F227" s="161"/>
      <c r="G227" s="162"/>
      <c r="H227" s="156"/>
      <c r="I227" s="157"/>
      <c r="J227" s="158"/>
      <c r="K227" s="143"/>
      <c r="L227" s="44"/>
      <c r="M227" s="51" t="s">
        <v>1326</v>
      </c>
      <c r="N227" s="228"/>
      <c r="O227" s="7"/>
      <c r="P227" s="7"/>
      <c r="Q227" s="7"/>
      <c r="R227" s="7"/>
      <c r="S227" s="7"/>
      <c r="T227" s="7"/>
      <c r="U227" s="142"/>
      <c r="V227" s="144"/>
      <c r="W227" s="144"/>
      <c r="X227" s="64"/>
      <c r="Y227" s="64"/>
      <c r="Z227" s="64"/>
      <c r="AA227" s="64"/>
      <c r="AB227" s="64"/>
      <c r="AC227" s="64"/>
      <c r="AD227" s="64"/>
      <c r="AE227" s="64"/>
      <c r="AF227" s="64"/>
      <c r="AG227" s="64"/>
      <c r="AH227" s="64"/>
      <c r="AI227" s="64"/>
      <c r="AJ227" s="64"/>
      <c r="AK227" s="64"/>
      <c r="AL227" s="64"/>
      <c r="AM227" s="64"/>
      <c r="AN227" s="64"/>
      <c r="AO227" s="64"/>
      <c r="AP227" s="64"/>
      <c r="AQ227" s="64"/>
      <c r="AR227" s="64"/>
      <c r="AS227" s="64"/>
      <c r="AT227" s="64"/>
      <c r="AU227" s="64"/>
      <c r="AV227" s="64"/>
      <c r="AW227" s="64"/>
      <c r="AX227" s="64"/>
      <c r="AY227" s="64"/>
      <c r="AZ227" s="64"/>
      <c r="BA227" s="64"/>
      <c r="BB227" s="64"/>
      <c r="BC227" s="64"/>
      <c r="BD227" s="64"/>
      <c r="BE227" s="64"/>
      <c r="BF227" s="64"/>
      <c r="BG227" s="64"/>
      <c r="BH227" s="64"/>
      <c r="BI227" s="64"/>
      <c r="BJ227" s="64"/>
      <c r="BK227" s="64"/>
      <c r="BL227" s="64"/>
      <c r="BM227" s="64"/>
      <c r="BN227" s="64"/>
      <c r="BO227" s="64"/>
      <c r="BP227" s="64"/>
      <c r="BQ227" s="64"/>
      <c r="BR227" s="64"/>
      <c r="BS227" s="64"/>
      <c r="BT227" s="64"/>
      <c r="BU227" s="64"/>
      <c r="BV227" s="64"/>
    </row>
    <row r="228" spans="1:74" s="145" customFormat="1" x14ac:dyDescent="0.25">
      <c r="A228" s="1"/>
      <c r="B228" s="2"/>
      <c r="C228" s="101"/>
      <c r="D228" s="84"/>
      <c r="E228" s="134"/>
      <c r="F228" s="349" t="s">
        <v>1527</v>
      </c>
      <c r="G228" s="350"/>
      <c r="H228" s="350"/>
      <c r="I228" s="351"/>
      <c r="J228" s="279"/>
      <c r="K228" s="141">
        <f>J228*1.18</f>
        <v>0</v>
      </c>
      <c r="L228" s="37"/>
      <c r="M228" s="51" t="s">
        <v>1327</v>
      </c>
      <c r="N228" s="228"/>
      <c r="O228" s="159"/>
      <c r="P228" s="159"/>
      <c r="Q228" s="159"/>
      <c r="R228" s="159"/>
      <c r="S228" s="159"/>
      <c r="T228" s="159"/>
      <c r="U228" s="142"/>
      <c r="V228" s="144"/>
      <c r="W228" s="144"/>
      <c r="X228" s="64"/>
      <c r="Y228" s="64"/>
      <c r="Z228" s="64"/>
      <c r="AA228" s="64"/>
      <c r="AB228" s="64"/>
      <c r="AC228" s="64"/>
      <c r="AD228" s="64"/>
      <c r="AE228" s="64"/>
      <c r="AF228" s="64"/>
      <c r="AG228" s="64"/>
      <c r="AH228" s="64"/>
      <c r="AI228" s="64"/>
      <c r="AJ228" s="64"/>
      <c r="AK228" s="64"/>
      <c r="AL228" s="64"/>
      <c r="AM228" s="64"/>
      <c r="AN228" s="64"/>
      <c r="AO228" s="64"/>
      <c r="AP228" s="64"/>
      <c r="AQ228" s="64"/>
      <c r="AR228" s="64"/>
      <c r="AS228" s="64"/>
      <c r="AT228" s="64"/>
      <c r="AU228" s="64"/>
      <c r="AV228" s="64"/>
      <c r="AW228" s="64"/>
      <c r="AX228" s="64"/>
      <c r="AY228" s="64"/>
      <c r="AZ228" s="64"/>
      <c r="BA228" s="64"/>
      <c r="BB228" s="64"/>
      <c r="BC228" s="64"/>
      <c r="BD228" s="64"/>
      <c r="BE228" s="64"/>
      <c r="BF228" s="64"/>
      <c r="BG228" s="64"/>
      <c r="BH228" s="64"/>
      <c r="BI228" s="64"/>
      <c r="BJ228" s="64"/>
      <c r="BK228" s="64"/>
      <c r="BL228" s="64"/>
      <c r="BM228" s="64"/>
      <c r="BN228" s="64"/>
      <c r="BO228" s="64"/>
      <c r="BP228" s="64"/>
      <c r="BQ228" s="64"/>
      <c r="BR228" s="64"/>
      <c r="BS228" s="64"/>
      <c r="BT228" s="64"/>
      <c r="BU228" s="64"/>
      <c r="BV228" s="64"/>
    </row>
    <row r="229" spans="1:74" s="64" customFormat="1" outlineLevel="1" x14ac:dyDescent="0.25">
      <c r="A229" s="65"/>
      <c r="B229" s="71"/>
      <c r="C229" s="101"/>
      <c r="D229" s="98"/>
      <c r="E229" s="134"/>
      <c r="F229" s="249" t="s">
        <v>406</v>
      </c>
      <c r="G229" s="245" t="s">
        <v>407</v>
      </c>
      <c r="H229" s="73"/>
      <c r="I229" s="74"/>
      <c r="J229" s="102"/>
      <c r="K229" s="72"/>
      <c r="L229" s="75"/>
      <c r="M229" s="76"/>
      <c r="N229" s="99"/>
      <c r="O229" s="73"/>
      <c r="P229" s="73"/>
      <c r="Q229" s="73"/>
      <c r="R229" s="73"/>
      <c r="S229" s="73"/>
      <c r="T229" s="73"/>
      <c r="U229" s="73"/>
      <c r="V229" s="77"/>
      <c r="W229" s="77"/>
    </row>
    <row r="230" spans="1:74" s="64" customFormat="1" outlineLevel="1" x14ac:dyDescent="0.25">
      <c r="A230" s="65"/>
      <c r="B230" s="71"/>
      <c r="C230" s="101"/>
      <c r="D230" s="98"/>
      <c r="E230" s="134"/>
      <c r="F230" s="246" t="s">
        <v>408</v>
      </c>
      <c r="G230" s="245" t="s">
        <v>1465</v>
      </c>
      <c r="H230" s="73" t="s">
        <v>0</v>
      </c>
      <c r="I230" s="68">
        <v>24150</v>
      </c>
      <c r="J230" s="102"/>
      <c r="K230" s="72"/>
      <c r="L230" s="75"/>
      <c r="M230" s="76"/>
      <c r="N230" s="99"/>
      <c r="O230" s="73"/>
      <c r="P230" s="73"/>
      <c r="Q230" s="73"/>
      <c r="R230" s="73"/>
      <c r="S230" s="73"/>
      <c r="T230" s="73"/>
      <c r="U230" s="73"/>
      <c r="V230" s="77"/>
      <c r="W230" s="77"/>
    </row>
    <row r="231" spans="1:74" s="64" customFormat="1" outlineLevel="1" x14ac:dyDescent="0.25">
      <c r="A231" s="65"/>
      <c r="B231" s="71"/>
      <c r="C231" s="101"/>
      <c r="D231" s="98"/>
      <c r="E231" s="134"/>
      <c r="F231" s="246" t="s">
        <v>409</v>
      </c>
      <c r="G231" s="245" t="s">
        <v>1464</v>
      </c>
      <c r="H231" s="73" t="s">
        <v>0</v>
      </c>
      <c r="I231" s="68">
        <v>24150</v>
      </c>
      <c r="J231" s="102"/>
      <c r="K231" s="72"/>
      <c r="L231" s="75"/>
      <c r="M231" s="76"/>
      <c r="N231" s="99"/>
      <c r="O231" s="73"/>
      <c r="P231" s="73"/>
      <c r="Q231" s="73"/>
      <c r="R231" s="73"/>
      <c r="S231" s="73"/>
      <c r="T231" s="73"/>
      <c r="U231" s="73"/>
      <c r="V231" s="77"/>
      <c r="W231" s="77"/>
    </row>
    <row r="232" spans="1:74" s="64" customFormat="1" ht="30" outlineLevel="1" x14ac:dyDescent="0.25">
      <c r="A232" s="65"/>
      <c r="B232" s="71"/>
      <c r="C232" s="101"/>
      <c r="D232" s="98"/>
      <c r="E232" s="291"/>
      <c r="F232" s="246" t="s">
        <v>410</v>
      </c>
      <c r="G232" s="243" t="s">
        <v>1469</v>
      </c>
      <c r="H232" s="67" t="s">
        <v>0</v>
      </c>
      <c r="I232" s="87">
        <v>33256</v>
      </c>
      <c r="J232" s="113"/>
      <c r="K232" s="66"/>
      <c r="L232" s="69"/>
      <c r="M232" s="114"/>
      <c r="N232" s="111"/>
      <c r="O232" s="67"/>
      <c r="P232" s="67"/>
      <c r="Q232" s="67"/>
      <c r="R232" s="67"/>
      <c r="S232" s="67"/>
      <c r="T232" s="67"/>
      <c r="U232" s="67"/>
      <c r="V232" s="70"/>
      <c r="W232" s="70"/>
    </row>
    <row r="233" spans="1:74" s="64" customFormat="1" ht="30" outlineLevel="1" x14ac:dyDescent="0.25">
      <c r="A233" s="65"/>
      <c r="B233" s="71"/>
      <c r="C233" s="101"/>
      <c r="D233" s="98"/>
      <c r="E233" s="292"/>
      <c r="F233" s="246" t="s">
        <v>411</v>
      </c>
      <c r="G233" s="243" t="s">
        <v>1470</v>
      </c>
      <c r="H233" s="67" t="s">
        <v>0</v>
      </c>
      <c r="I233" s="68">
        <v>1500</v>
      </c>
      <c r="J233" s="81"/>
      <c r="K233" s="52"/>
      <c r="L233" s="44"/>
      <c r="M233" s="49"/>
      <c r="N233" s="79"/>
      <c r="O233" s="3"/>
      <c r="P233" s="3"/>
      <c r="Q233" s="3"/>
      <c r="R233" s="3"/>
      <c r="S233" s="3"/>
      <c r="T233" s="3"/>
      <c r="U233" s="3"/>
      <c r="V233" s="4"/>
      <c r="W233" s="4"/>
    </row>
    <row r="234" spans="1:74" s="64" customFormat="1" outlineLevel="1" x14ac:dyDescent="0.25">
      <c r="A234" s="65"/>
      <c r="B234" s="71"/>
      <c r="C234" s="101"/>
      <c r="D234" s="98"/>
      <c r="E234" s="292"/>
      <c r="F234" s="246" t="s">
        <v>413</v>
      </c>
      <c r="G234" s="243" t="s">
        <v>412</v>
      </c>
      <c r="H234" s="67" t="s">
        <v>0</v>
      </c>
      <c r="I234" s="68">
        <v>2700</v>
      </c>
      <c r="J234" s="81"/>
      <c r="K234" s="52"/>
      <c r="L234" s="44"/>
      <c r="M234" s="49"/>
      <c r="N234" s="79"/>
      <c r="O234" s="3"/>
      <c r="P234" s="3"/>
      <c r="Q234" s="3"/>
      <c r="R234" s="3"/>
      <c r="S234" s="3"/>
      <c r="T234" s="3"/>
      <c r="U234" s="3"/>
      <c r="V234" s="4"/>
      <c r="W234" s="4"/>
    </row>
    <row r="235" spans="1:74" s="64" customFormat="1" outlineLevel="1" x14ac:dyDescent="0.25">
      <c r="A235" s="65"/>
      <c r="B235" s="71"/>
      <c r="C235" s="101"/>
      <c r="D235" s="98"/>
      <c r="E235" s="291"/>
      <c r="F235" s="246" t="s">
        <v>414</v>
      </c>
      <c r="G235" s="245" t="s">
        <v>1426</v>
      </c>
      <c r="H235" s="86" t="s">
        <v>1</v>
      </c>
      <c r="I235" s="87">
        <v>7897</v>
      </c>
      <c r="J235" s="113"/>
      <c r="K235" s="66"/>
      <c r="L235" s="69"/>
      <c r="M235" s="114"/>
      <c r="N235" s="111"/>
      <c r="O235" s="67"/>
      <c r="P235" s="67"/>
      <c r="Q235" s="67"/>
      <c r="R235" s="67"/>
      <c r="S235" s="67"/>
      <c r="T235" s="67"/>
      <c r="U235" s="67"/>
      <c r="V235" s="70"/>
      <c r="W235" s="70"/>
    </row>
    <row r="236" spans="1:74" s="64" customFormat="1" outlineLevel="1" x14ac:dyDescent="0.25">
      <c r="A236" s="65"/>
      <c r="B236" s="71"/>
      <c r="C236" s="101"/>
      <c r="D236" s="98"/>
      <c r="E236" s="291"/>
      <c r="F236" s="246" t="s">
        <v>416</v>
      </c>
      <c r="G236" s="245" t="s">
        <v>1589</v>
      </c>
      <c r="H236" s="86" t="s">
        <v>1</v>
      </c>
      <c r="I236" s="87">
        <v>22800</v>
      </c>
      <c r="J236" s="113"/>
      <c r="K236" s="66"/>
      <c r="L236" s="69"/>
      <c r="M236" s="114"/>
      <c r="N236" s="111"/>
      <c r="O236" s="67"/>
      <c r="P236" s="67"/>
      <c r="Q236" s="67"/>
      <c r="R236" s="67"/>
      <c r="S236" s="67"/>
      <c r="T236" s="67"/>
      <c r="U236" s="67"/>
      <c r="V236" s="70"/>
      <c r="W236" s="70"/>
    </row>
    <row r="237" spans="1:74" s="64" customFormat="1" outlineLevel="1" x14ac:dyDescent="0.25">
      <c r="A237" s="65"/>
      <c r="B237" s="71"/>
      <c r="C237" s="101"/>
      <c r="D237" s="98"/>
      <c r="E237" s="291"/>
      <c r="F237" s="246" t="s">
        <v>417</v>
      </c>
      <c r="G237" s="245" t="s">
        <v>1444</v>
      </c>
      <c r="H237" s="86" t="s">
        <v>418</v>
      </c>
      <c r="I237" s="87">
        <v>7470</v>
      </c>
      <c r="J237" s="113"/>
      <c r="K237" s="66"/>
      <c r="L237" s="69"/>
      <c r="M237" s="114"/>
      <c r="N237" s="111"/>
      <c r="O237" s="67"/>
      <c r="P237" s="67"/>
      <c r="Q237" s="67"/>
      <c r="R237" s="67"/>
      <c r="S237" s="67"/>
      <c r="T237" s="67"/>
      <c r="U237" s="67"/>
      <c r="V237" s="70"/>
      <c r="W237" s="70"/>
    </row>
    <row r="238" spans="1:74" s="64" customFormat="1" outlineLevel="1" x14ac:dyDescent="0.25">
      <c r="A238" s="65"/>
      <c r="B238" s="71"/>
      <c r="C238" s="101"/>
      <c r="D238" s="98"/>
      <c r="E238" s="292"/>
      <c r="F238" s="246" t="s">
        <v>1463</v>
      </c>
      <c r="G238" s="243" t="s">
        <v>415</v>
      </c>
      <c r="H238" s="67" t="s">
        <v>0</v>
      </c>
      <c r="I238" s="68">
        <v>570</v>
      </c>
      <c r="J238" s="81"/>
      <c r="K238" s="52"/>
      <c r="L238" s="44"/>
      <c r="M238" s="49"/>
      <c r="N238" s="79"/>
      <c r="O238" s="3"/>
      <c r="P238" s="3"/>
      <c r="Q238" s="3"/>
      <c r="R238" s="3"/>
      <c r="S238" s="3"/>
      <c r="T238" s="3"/>
      <c r="U238" s="3"/>
      <c r="V238" s="4"/>
      <c r="W238" s="4"/>
    </row>
    <row r="239" spans="1:74" s="64" customFormat="1" outlineLevel="1" x14ac:dyDescent="0.25">
      <c r="A239" s="65"/>
      <c r="B239" s="71"/>
      <c r="C239" s="101"/>
      <c r="D239" s="98"/>
      <c r="E239" s="292"/>
      <c r="F239" s="246" t="s">
        <v>1466</v>
      </c>
      <c r="G239" s="243" t="s">
        <v>1482</v>
      </c>
      <c r="H239" s="67" t="s">
        <v>1</v>
      </c>
      <c r="I239" s="68">
        <v>275</v>
      </c>
      <c r="J239" s="81"/>
      <c r="K239" s="52"/>
      <c r="L239" s="44"/>
      <c r="M239" s="49"/>
      <c r="N239" s="79"/>
      <c r="O239" s="3"/>
      <c r="P239" s="3"/>
      <c r="Q239" s="3"/>
      <c r="R239" s="3"/>
      <c r="S239" s="3"/>
      <c r="T239" s="3"/>
      <c r="U239" s="3"/>
      <c r="V239" s="4"/>
      <c r="W239" s="4"/>
    </row>
    <row r="240" spans="1:74" s="64" customFormat="1" outlineLevel="1" x14ac:dyDescent="0.25">
      <c r="A240" s="65"/>
      <c r="B240" s="71"/>
      <c r="C240" s="101"/>
      <c r="D240" s="98"/>
      <c r="E240" s="291"/>
      <c r="F240" s="249" t="s">
        <v>419</v>
      </c>
      <c r="G240" s="245" t="s">
        <v>9</v>
      </c>
      <c r="H240" s="67"/>
      <c r="I240" s="68"/>
      <c r="J240" s="113"/>
      <c r="K240" s="66"/>
      <c r="L240" s="69"/>
      <c r="M240" s="114"/>
      <c r="N240" s="111"/>
      <c r="O240" s="67"/>
      <c r="P240" s="67"/>
      <c r="Q240" s="67"/>
      <c r="R240" s="67"/>
      <c r="S240" s="67"/>
      <c r="T240" s="67"/>
      <c r="U240" s="67"/>
      <c r="V240" s="70"/>
      <c r="W240" s="70"/>
    </row>
    <row r="241" spans="1:23" s="64" customFormat="1" outlineLevel="1" x14ac:dyDescent="0.25">
      <c r="A241" s="65"/>
      <c r="B241" s="71"/>
      <c r="C241" s="101"/>
      <c r="D241" s="98"/>
      <c r="E241" s="291"/>
      <c r="F241" s="246" t="s">
        <v>420</v>
      </c>
      <c r="G241" s="243" t="s">
        <v>421</v>
      </c>
      <c r="H241" s="67" t="s">
        <v>1</v>
      </c>
      <c r="I241" s="68">
        <v>352</v>
      </c>
      <c r="J241" s="113"/>
      <c r="K241" s="66"/>
      <c r="L241" s="69"/>
      <c r="M241" s="114"/>
      <c r="N241" s="111"/>
      <c r="O241" s="67"/>
      <c r="P241" s="67"/>
      <c r="Q241" s="67"/>
      <c r="R241" s="67"/>
      <c r="S241" s="67"/>
      <c r="T241" s="67"/>
      <c r="U241" s="67"/>
      <c r="V241" s="70"/>
      <c r="W241" s="70"/>
    </row>
    <row r="242" spans="1:23" s="64" customFormat="1" outlineLevel="1" x14ac:dyDescent="0.25">
      <c r="A242" s="65"/>
      <c r="B242" s="71"/>
      <c r="C242" s="101"/>
      <c r="D242" s="98"/>
      <c r="E242" s="291"/>
      <c r="F242" s="246" t="s">
        <v>422</v>
      </c>
      <c r="G242" s="243" t="s">
        <v>423</v>
      </c>
      <c r="H242" s="67" t="s">
        <v>1</v>
      </c>
      <c r="I242" s="68">
        <v>528</v>
      </c>
      <c r="J242" s="113"/>
      <c r="K242" s="66"/>
      <c r="L242" s="69"/>
      <c r="M242" s="114"/>
      <c r="N242" s="111"/>
      <c r="O242" s="67"/>
      <c r="P242" s="67"/>
      <c r="Q242" s="67"/>
      <c r="R242" s="67"/>
      <c r="S242" s="67"/>
      <c r="T242" s="67"/>
      <c r="U242" s="67"/>
      <c r="V242" s="70"/>
      <c r="W242" s="70"/>
    </row>
    <row r="243" spans="1:23" s="64" customFormat="1" outlineLevel="1" x14ac:dyDescent="0.25">
      <c r="A243" s="65"/>
      <c r="B243" s="71"/>
      <c r="C243" s="101"/>
      <c r="D243" s="98"/>
      <c r="E243" s="291"/>
      <c r="F243" s="246" t="s">
        <v>424</v>
      </c>
      <c r="G243" s="243" t="s">
        <v>425</v>
      </c>
      <c r="H243" s="67" t="s">
        <v>418</v>
      </c>
      <c r="I243" s="68">
        <v>310</v>
      </c>
      <c r="J243" s="113"/>
      <c r="K243" s="66"/>
      <c r="L243" s="69"/>
      <c r="M243" s="114"/>
      <c r="N243" s="111"/>
      <c r="O243" s="67"/>
      <c r="P243" s="67"/>
      <c r="Q243" s="67"/>
      <c r="R243" s="67"/>
      <c r="S243" s="67"/>
      <c r="T243" s="67"/>
      <c r="U243" s="67"/>
      <c r="V243" s="70"/>
      <c r="W243" s="70"/>
    </row>
    <row r="244" spans="1:23" s="64" customFormat="1" outlineLevel="1" x14ac:dyDescent="0.25">
      <c r="A244" s="65"/>
      <c r="B244" s="71"/>
      <c r="C244" s="101"/>
      <c r="D244" s="98"/>
      <c r="E244" s="291"/>
      <c r="F244" s="249" t="s">
        <v>426</v>
      </c>
      <c r="G244" s="245" t="s">
        <v>8</v>
      </c>
      <c r="H244" s="67"/>
      <c r="I244" s="68"/>
      <c r="J244" s="113"/>
      <c r="K244" s="66"/>
      <c r="L244" s="69"/>
      <c r="M244" s="114"/>
      <c r="N244" s="111"/>
      <c r="O244" s="67"/>
      <c r="P244" s="67"/>
      <c r="Q244" s="67"/>
      <c r="R244" s="67"/>
      <c r="S244" s="67"/>
      <c r="T244" s="67"/>
      <c r="U244" s="67"/>
      <c r="V244" s="70"/>
      <c r="W244" s="70"/>
    </row>
    <row r="245" spans="1:23" s="64" customFormat="1" outlineLevel="1" x14ac:dyDescent="0.25">
      <c r="A245" s="65"/>
      <c r="B245" s="71"/>
      <c r="C245" s="101"/>
      <c r="D245" s="98"/>
      <c r="E245" s="291"/>
      <c r="F245" s="246" t="s">
        <v>427</v>
      </c>
      <c r="G245" s="243" t="s">
        <v>421</v>
      </c>
      <c r="H245" s="67" t="s">
        <v>1</v>
      </c>
      <c r="I245" s="68">
        <v>552</v>
      </c>
      <c r="J245" s="113"/>
      <c r="K245" s="66"/>
      <c r="L245" s="69"/>
      <c r="M245" s="114"/>
      <c r="N245" s="111"/>
      <c r="O245" s="67"/>
      <c r="P245" s="67"/>
      <c r="Q245" s="67"/>
      <c r="R245" s="67"/>
      <c r="S245" s="67"/>
      <c r="T245" s="67"/>
      <c r="U245" s="67"/>
      <c r="V245" s="70"/>
      <c r="W245" s="70"/>
    </row>
    <row r="246" spans="1:23" s="64" customFormat="1" outlineLevel="1" x14ac:dyDescent="0.25">
      <c r="A246" s="65"/>
      <c r="B246" s="71"/>
      <c r="C246" s="101"/>
      <c r="D246" s="98"/>
      <c r="E246" s="291"/>
      <c r="F246" s="246" t="s">
        <v>428</v>
      </c>
      <c r="G246" s="243" t="s">
        <v>423</v>
      </c>
      <c r="H246" s="67" t="s">
        <v>1</v>
      </c>
      <c r="I246" s="68">
        <v>828</v>
      </c>
      <c r="J246" s="113"/>
      <c r="K246" s="66"/>
      <c r="L246" s="69"/>
      <c r="M246" s="114"/>
      <c r="N246" s="111"/>
      <c r="O246" s="67"/>
      <c r="P246" s="67"/>
      <c r="Q246" s="67"/>
      <c r="R246" s="67"/>
      <c r="S246" s="67"/>
      <c r="T246" s="67"/>
      <c r="U246" s="67"/>
      <c r="V246" s="70"/>
      <c r="W246" s="70"/>
    </row>
    <row r="247" spans="1:23" s="64" customFormat="1" outlineLevel="1" x14ac:dyDescent="0.25">
      <c r="A247" s="65"/>
      <c r="B247" s="71"/>
      <c r="C247" s="101"/>
      <c r="D247" s="98"/>
      <c r="E247" s="291"/>
      <c r="F247" s="246" t="s">
        <v>429</v>
      </c>
      <c r="G247" s="243" t="s">
        <v>430</v>
      </c>
      <c r="H247" s="67" t="s">
        <v>418</v>
      </c>
      <c r="I247" s="68">
        <v>420</v>
      </c>
      <c r="J247" s="113"/>
      <c r="K247" s="66"/>
      <c r="L247" s="69"/>
      <c r="M247" s="114"/>
      <c r="N247" s="111"/>
      <c r="O247" s="67"/>
      <c r="P247" s="67"/>
      <c r="Q247" s="67"/>
      <c r="R247" s="67"/>
      <c r="S247" s="67"/>
      <c r="T247" s="67"/>
      <c r="U247" s="67"/>
      <c r="V247" s="70"/>
      <c r="W247" s="70"/>
    </row>
    <row r="248" spans="1:23" s="64" customFormat="1" ht="30" outlineLevel="1" x14ac:dyDescent="0.25">
      <c r="A248" s="65"/>
      <c r="B248" s="71"/>
      <c r="C248" s="101"/>
      <c r="D248" s="98"/>
      <c r="E248" s="291"/>
      <c r="F248" s="249" t="s">
        <v>431</v>
      </c>
      <c r="G248" s="245" t="s">
        <v>432</v>
      </c>
      <c r="H248" s="67"/>
      <c r="I248" s="68"/>
      <c r="J248" s="113"/>
      <c r="K248" s="66"/>
      <c r="L248" s="69"/>
      <c r="M248" s="114"/>
      <c r="N248" s="111"/>
      <c r="O248" s="67"/>
      <c r="P248" s="67"/>
      <c r="Q248" s="67"/>
      <c r="R248" s="67"/>
      <c r="S248" s="67"/>
      <c r="T248" s="67"/>
      <c r="U248" s="67"/>
      <c r="V248" s="70"/>
      <c r="W248" s="70"/>
    </row>
    <row r="249" spans="1:23" s="64" customFormat="1" outlineLevel="1" x14ac:dyDescent="0.25">
      <c r="A249" s="65"/>
      <c r="B249" s="71"/>
      <c r="C249" s="101"/>
      <c r="D249" s="98"/>
      <c r="E249" s="291"/>
      <c r="F249" s="246" t="s">
        <v>433</v>
      </c>
      <c r="G249" s="243" t="s">
        <v>421</v>
      </c>
      <c r="H249" s="67" t="s">
        <v>1</v>
      </c>
      <c r="I249" s="68">
        <v>170</v>
      </c>
      <c r="J249" s="113"/>
      <c r="K249" s="66"/>
      <c r="L249" s="69"/>
      <c r="M249" s="114"/>
      <c r="N249" s="111"/>
      <c r="O249" s="67"/>
      <c r="P249" s="67"/>
      <c r="Q249" s="67"/>
      <c r="R249" s="67"/>
      <c r="S249" s="67"/>
      <c r="T249" s="67"/>
      <c r="U249" s="67"/>
      <c r="V249" s="70"/>
      <c r="W249" s="70"/>
    </row>
    <row r="250" spans="1:23" s="64" customFormat="1" outlineLevel="1" x14ac:dyDescent="0.25">
      <c r="A250" s="65"/>
      <c r="B250" s="71"/>
      <c r="C250" s="101"/>
      <c r="D250" s="98"/>
      <c r="E250" s="291"/>
      <c r="F250" s="246" t="s">
        <v>434</v>
      </c>
      <c r="G250" s="243" t="s">
        <v>435</v>
      </c>
      <c r="H250" s="67" t="s">
        <v>418</v>
      </c>
      <c r="I250" s="68">
        <v>30</v>
      </c>
      <c r="J250" s="113"/>
      <c r="K250" s="66"/>
      <c r="L250" s="69"/>
      <c r="M250" s="114"/>
      <c r="N250" s="111"/>
      <c r="O250" s="67"/>
      <c r="P250" s="67"/>
      <c r="Q250" s="67"/>
      <c r="R250" s="67"/>
      <c r="S250" s="67"/>
      <c r="T250" s="67"/>
      <c r="U250" s="67"/>
      <c r="V250" s="70"/>
      <c r="W250" s="70"/>
    </row>
    <row r="251" spans="1:23" s="64" customFormat="1" outlineLevel="1" x14ac:dyDescent="0.25">
      <c r="A251" s="65"/>
      <c r="B251" s="71"/>
      <c r="C251" s="101"/>
      <c r="D251" s="98"/>
      <c r="E251" s="291"/>
      <c r="F251" s="249" t="s">
        <v>436</v>
      </c>
      <c r="G251" s="245" t="s">
        <v>7</v>
      </c>
      <c r="H251" s="67"/>
      <c r="I251" s="68"/>
      <c r="J251" s="113"/>
      <c r="K251" s="66"/>
      <c r="L251" s="69"/>
      <c r="M251" s="114"/>
      <c r="N251" s="111"/>
      <c r="O251" s="67"/>
      <c r="P251" s="67"/>
      <c r="Q251" s="67"/>
      <c r="R251" s="67"/>
      <c r="S251" s="67"/>
      <c r="T251" s="67"/>
      <c r="U251" s="67"/>
      <c r="V251" s="70"/>
      <c r="W251" s="70"/>
    </row>
    <row r="252" spans="1:23" s="64" customFormat="1" outlineLevel="1" x14ac:dyDescent="0.25">
      <c r="A252" s="65"/>
      <c r="B252" s="71"/>
      <c r="C252" s="101"/>
      <c r="D252" s="98"/>
      <c r="E252" s="291"/>
      <c r="F252" s="246" t="s">
        <v>437</v>
      </c>
      <c r="G252" s="243" t="s">
        <v>421</v>
      </c>
      <c r="H252" s="67" t="s">
        <v>1</v>
      </c>
      <c r="I252" s="68">
        <v>1700</v>
      </c>
      <c r="J252" s="113"/>
      <c r="K252" s="66"/>
      <c r="L252" s="69"/>
      <c r="M252" s="114"/>
      <c r="N252" s="111"/>
      <c r="O252" s="67"/>
      <c r="P252" s="67"/>
      <c r="Q252" s="67"/>
      <c r="R252" s="67"/>
      <c r="S252" s="67"/>
      <c r="T252" s="67"/>
      <c r="U252" s="67"/>
      <c r="V252" s="70"/>
      <c r="W252" s="70"/>
    </row>
    <row r="253" spans="1:23" s="64" customFormat="1" outlineLevel="1" x14ac:dyDescent="0.25">
      <c r="A253" s="65"/>
      <c r="B253" s="71"/>
      <c r="C253" s="101"/>
      <c r="D253" s="98"/>
      <c r="E253" s="291"/>
      <c r="F253" s="246" t="s">
        <v>438</v>
      </c>
      <c r="G253" s="243" t="s">
        <v>439</v>
      </c>
      <c r="H253" s="67" t="s">
        <v>418</v>
      </c>
      <c r="I253" s="68">
        <v>430</v>
      </c>
      <c r="J253" s="113"/>
      <c r="K253" s="66"/>
      <c r="L253" s="69"/>
      <c r="M253" s="114"/>
      <c r="N253" s="111"/>
      <c r="O253" s="67"/>
      <c r="P253" s="67"/>
      <c r="Q253" s="67"/>
      <c r="R253" s="67"/>
      <c r="S253" s="67"/>
      <c r="T253" s="67"/>
      <c r="U253" s="67"/>
      <c r="V253" s="70"/>
      <c r="W253" s="70"/>
    </row>
    <row r="254" spans="1:23" s="64" customFormat="1" outlineLevel="1" x14ac:dyDescent="0.25">
      <c r="A254" s="65"/>
      <c r="B254" s="71"/>
      <c r="C254" s="101"/>
      <c r="D254" s="98"/>
      <c r="E254" s="291"/>
      <c r="F254" s="249" t="s">
        <v>440</v>
      </c>
      <c r="G254" s="245" t="s">
        <v>6</v>
      </c>
      <c r="H254" s="67"/>
      <c r="I254" s="68"/>
      <c r="J254" s="113"/>
      <c r="K254" s="66"/>
      <c r="L254" s="69"/>
      <c r="M254" s="114"/>
      <c r="N254" s="111"/>
      <c r="O254" s="67"/>
      <c r="P254" s="67"/>
      <c r="Q254" s="67"/>
      <c r="R254" s="67"/>
      <c r="S254" s="67"/>
      <c r="T254" s="67"/>
      <c r="U254" s="67"/>
      <c r="V254" s="70"/>
      <c r="W254" s="70"/>
    </row>
    <row r="255" spans="1:23" s="64" customFormat="1" outlineLevel="1" x14ac:dyDescent="0.25">
      <c r="A255" s="65"/>
      <c r="B255" s="71"/>
      <c r="C255" s="101"/>
      <c r="D255" s="98"/>
      <c r="E255" s="291"/>
      <c r="F255" s="246" t="s">
        <v>441</v>
      </c>
      <c r="G255" s="243" t="s">
        <v>421</v>
      </c>
      <c r="H255" s="67" t="s">
        <v>1</v>
      </c>
      <c r="I255" s="68">
        <v>5790</v>
      </c>
      <c r="J255" s="113"/>
      <c r="K255" s="66"/>
      <c r="L255" s="69"/>
      <c r="M255" s="114"/>
      <c r="N255" s="111"/>
      <c r="O255" s="67"/>
      <c r="P255" s="67"/>
      <c r="Q255" s="67"/>
      <c r="R255" s="67"/>
      <c r="S255" s="67"/>
      <c r="T255" s="67"/>
      <c r="U255" s="67"/>
      <c r="V255" s="70"/>
      <c r="W255" s="70"/>
    </row>
    <row r="256" spans="1:23" s="64" customFormat="1" outlineLevel="1" x14ac:dyDescent="0.25">
      <c r="A256" s="65"/>
      <c r="B256" s="71"/>
      <c r="C256" s="101"/>
      <c r="D256" s="98"/>
      <c r="E256" s="291"/>
      <c r="F256" s="246" t="s">
        <v>442</v>
      </c>
      <c r="G256" s="243" t="s">
        <v>443</v>
      </c>
      <c r="H256" s="67" t="s">
        <v>418</v>
      </c>
      <c r="I256" s="68">
        <v>680</v>
      </c>
      <c r="J256" s="113"/>
      <c r="K256" s="66"/>
      <c r="L256" s="69"/>
      <c r="M256" s="114"/>
      <c r="N256" s="111"/>
      <c r="O256" s="67"/>
      <c r="P256" s="67"/>
      <c r="Q256" s="67"/>
      <c r="R256" s="67"/>
      <c r="S256" s="67"/>
      <c r="T256" s="67"/>
      <c r="U256" s="67"/>
      <c r="V256" s="70"/>
      <c r="W256" s="70"/>
    </row>
    <row r="257" spans="1:23" s="64" customFormat="1" outlineLevel="1" x14ac:dyDescent="0.25">
      <c r="A257" s="65"/>
      <c r="B257" s="71"/>
      <c r="C257" s="101"/>
      <c r="D257" s="98"/>
      <c r="E257" s="291"/>
      <c r="F257" s="249" t="s">
        <v>444</v>
      </c>
      <c r="G257" s="245" t="s">
        <v>5</v>
      </c>
      <c r="H257" s="67"/>
      <c r="I257" s="68"/>
      <c r="J257" s="113"/>
      <c r="K257" s="66"/>
      <c r="L257" s="69"/>
      <c r="M257" s="114"/>
      <c r="N257" s="111"/>
      <c r="O257" s="67"/>
      <c r="P257" s="67"/>
      <c r="Q257" s="67"/>
      <c r="R257" s="67"/>
      <c r="S257" s="67"/>
      <c r="T257" s="67"/>
      <c r="U257" s="67"/>
      <c r="V257" s="70"/>
      <c r="W257" s="70"/>
    </row>
    <row r="258" spans="1:23" s="64" customFormat="1" outlineLevel="1" x14ac:dyDescent="0.25">
      <c r="A258" s="65"/>
      <c r="B258" s="71"/>
      <c r="C258" s="101"/>
      <c r="D258" s="98"/>
      <c r="E258" s="291"/>
      <c r="F258" s="246" t="s">
        <v>445</v>
      </c>
      <c r="G258" s="243" t="s">
        <v>421</v>
      </c>
      <c r="H258" s="67" t="s">
        <v>1</v>
      </c>
      <c r="I258" s="68">
        <v>250</v>
      </c>
      <c r="J258" s="113"/>
      <c r="K258" s="66"/>
      <c r="L258" s="69"/>
      <c r="M258" s="114"/>
      <c r="N258" s="111"/>
      <c r="O258" s="67"/>
      <c r="P258" s="67"/>
      <c r="Q258" s="67"/>
      <c r="R258" s="67"/>
      <c r="S258" s="67"/>
      <c r="T258" s="67"/>
      <c r="U258" s="67"/>
      <c r="V258" s="70"/>
      <c r="W258" s="70"/>
    </row>
    <row r="259" spans="1:23" s="64" customFormat="1" outlineLevel="1" x14ac:dyDescent="0.25">
      <c r="A259" s="65"/>
      <c r="B259" s="71"/>
      <c r="C259" s="101"/>
      <c r="D259" s="98"/>
      <c r="E259" s="291"/>
      <c r="F259" s="246" t="s">
        <v>446</v>
      </c>
      <c r="G259" s="243" t="s">
        <v>447</v>
      </c>
      <c r="H259" s="67" t="s">
        <v>418</v>
      </c>
      <c r="I259" s="68">
        <v>50</v>
      </c>
      <c r="J259" s="113"/>
      <c r="K259" s="66"/>
      <c r="L259" s="69"/>
      <c r="M259" s="114"/>
      <c r="N259" s="111"/>
      <c r="O259" s="67"/>
      <c r="P259" s="67"/>
      <c r="Q259" s="67"/>
      <c r="R259" s="67"/>
      <c r="S259" s="67"/>
      <c r="T259" s="67"/>
      <c r="U259" s="67"/>
      <c r="V259" s="70"/>
      <c r="W259" s="70"/>
    </row>
    <row r="260" spans="1:23" s="64" customFormat="1" outlineLevel="1" x14ac:dyDescent="0.25">
      <c r="A260" s="65"/>
      <c r="B260" s="71"/>
      <c r="C260" s="101"/>
      <c r="D260" s="98"/>
      <c r="E260" s="291"/>
      <c r="F260" s="249" t="s">
        <v>448</v>
      </c>
      <c r="G260" s="245" t="s">
        <v>4</v>
      </c>
      <c r="H260" s="67"/>
      <c r="I260" s="68"/>
      <c r="J260" s="113"/>
      <c r="K260" s="66"/>
      <c r="L260" s="69"/>
      <c r="M260" s="114"/>
      <c r="N260" s="111"/>
      <c r="O260" s="67"/>
      <c r="P260" s="67"/>
      <c r="Q260" s="67"/>
      <c r="R260" s="67"/>
      <c r="S260" s="67"/>
      <c r="T260" s="67"/>
      <c r="U260" s="67"/>
      <c r="V260" s="70"/>
      <c r="W260" s="70"/>
    </row>
    <row r="261" spans="1:23" s="64" customFormat="1" outlineLevel="1" x14ac:dyDescent="0.25">
      <c r="A261" s="65"/>
      <c r="B261" s="71"/>
      <c r="C261" s="101"/>
      <c r="D261" s="98"/>
      <c r="E261" s="291"/>
      <c r="F261" s="246" t="s">
        <v>449</v>
      </c>
      <c r="G261" s="243" t="s">
        <v>421</v>
      </c>
      <c r="H261" s="67" t="s">
        <v>1</v>
      </c>
      <c r="I261" s="68">
        <v>1910</v>
      </c>
      <c r="J261" s="113"/>
      <c r="K261" s="66"/>
      <c r="L261" s="69"/>
      <c r="M261" s="114"/>
      <c r="N261" s="111"/>
      <c r="O261" s="67"/>
      <c r="P261" s="67"/>
      <c r="Q261" s="67"/>
      <c r="R261" s="67"/>
      <c r="S261" s="67"/>
      <c r="T261" s="67"/>
      <c r="U261" s="67"/>
      <c r="V261" s="70"/>
      <c r="W261" s="70"/>
    </row>
    <row r="262" spans="1:23" s="64" customFormat="1" outlineLevel="1" x14ac:dyDescent="0.25">
      <c r="A262" s="65"/>
      <c r="B262" s="71"/>
      <c r="C262" s="101"/>
      <c r="D262" s="98"/>
      <c r="E262" s="291"/>
      <c r="F262" s="246" t="s">
        <v>450</v>
      </c>
      <c r="G262" s="243" t="s">
        <v>451</v>
      </c>
      <c r="H262" s="67" t="s">
        <v>418</v>
      </c>
      <c r="I262" s="68">
        <v>430</v>
      </c>
      <c r="J262" s="113"/>
      <c r="K262" s="66"/>
      <c r="L262" s="69"/>
      <c r="M262" s="114"/>
      <c r="N262" s="111"/>
      <c r="O262" s="67"/>
      <c r="P262" s="67"/>
      <c r="Q262" s="67"/>
      <c r="R262" s="67"/>
      <c r="S262" s="67"/>
      <c r="T262" s="67"/>
      <c r="U262" s="67"/>
      <c r="V262" s="70"/>
      <c r="W262" s="70"/>
    </row>
    <row r="263" spans="1:23" s="64" customFormat="1" outlineLevel="1" x14ac:dyDescent="0.25">
      <c r="A263" s="65"/>
      <c r="B263" s="71"/>
      <c r="C263" s="101"/>
      <c r="D263" s="98"/>
      <c r="E263" s="291"/>
      <c r="F263" s="249" t="s">
        <v>452</v>
      </c>
      <c r="G263" s="245" t="s">
        <v>3</v>
      </c>
      <c r="H263" s="67"/>
      <c r="I263" s="68"/>
      <c r="J263" s="113"/>
      <c r="K263" s="66"/>
      <c r="L263" s="69"/>
      <c r="M263" s="114"/>
      <c r="N263" s="111"/>
      <c r="O263" s="67"/>
      <c r="P263" s="67"/>
      <c r="Q263" s="67"/>
      <c r="R263" s="67"/>
      <c r="S263" s="67"/>
      <c r="T263" s="67"/>
      <c r="U263" s="67"/>
      <c r="V263" s="70"/>
      <c r="W263" s="70"/>
    </row>
    <row r="264" spans="1:23" s="64" customFormat="1" outlineLevel="1" x14ac:dyDescent="0.25">
      <c r="A264" s="65"/>
      <c r="B264" s="71"/>
      <c r="C264" s="101"/>
      <c r="D264" s="98"/>
      <c r="E264" s="291"/>
      <c r="F264" s="246" t="s">
        <v>453</v>
      </c>
      <c r="G264" s="243" t="s">
        <v>421</v>
      </c>
      <c r="H264" s="67" t="s">
        <v>1</v>
      </c>
      <c r="I264" s="68">
        <v>4380</v>
      </c>
      <c r="J264" s="113"/>
      <c r="K264" s="66"/>
      <c r="L264" s="69"/>
      <c r="M264" s="114"/>
      <c r="N264" s="111"/>
      <c r="O264" s="67"/>
      <c r="P264" s="67"/>
      <c r="Q264" s="67"/>
      <c r="R264" s="67"/>
      <c r="S264" s="67"/>
      <c r="T264" s="67"/>
      <c r="U264" s="67"/>
      <c r="V264" s="70"/>
      <c r="W264" s="70"/>
    </row>
    <row r="265" spans="1:23" s="64" customFormat="1" outlineLevel="1" x14ac:dyDescent="0.25">
      <c r="A265" s="65"/>
      <c r="B265" s="71"/>
      <c r="C265" s="101"/>
      <c r="D265" s="98"/>
      <c r="E265" s="291"/>
      <c r="F265" s="246" t="s">
        <v>454</v>
      </c>
      <c r="G265" s="243" t="s">
        <v>447</v>
      </c>
      <c r="H265" s="67" t="s">
        <v>418</v>
      </c>
      <c r="I265" s="68">
        <v>880</v>
      </c>
      <c r="J265" s="113"/>
      <c r="K265" s="66"/>
      <c r="L265" s="69"/>
      <c r="M265" s="114"/>
      <c r="N265" s="111"/>
      <c r="O265" s="67"/>
      <c r="P265" s="67"/>
      <c r="Q265" s="67"/>
      <c r="R265" s="67"/>
      <c r="S265" s="67"/>
      <c r="T265" s="67"/>
      <c r="U265" s="67"/>
      <c r="V265" s="70"/>
      <c r="W265" s="70"/>
    </row>
    <row r="266" spans="1:23" s="64" customFormat="1" outlineLevel="1" x14ac:dyDescent="0.25">
      <c r="A266" s="65"/>
      <c r="B266" s="71"/>
      <c r="C266" s="101"/>
      <c r="D266" s="98"/>
      <c r="E266" s="291"/>
      <c r="F266" s="249" t="s">
        <v>455</v>
      </c>
      <c r="G266" s="245" t="s">
        <v>2</v>
      </c>
      <c r="H266" s="67"/>
      <c r="I266" s="68"/>
      <c r="J266" s="113"/>
      <c r="K266" s="66"/>
      <c r="L266" s="69"/>
      <c r="M266" s="114"/>
      <c r="N266" s="111"/>
      <c r="O266" s="67"/>
      <c r="P266" s="67"/>
      <c r="Q266" s="67"/>
      <c r="R266" s="67"/>
      <c r="S266" s="67"/>
      <c r="T266" s="67"/>
      <c r="U266" s="67"/>
      <c r="V266" s="70"/>
      <c r="W266" s="70"/>
    </row>
    <row r="267" spans="1:23" s="64" customFormat="1" outlineLevel="1" x14ac:dyDescent="0.25">
      <c r="A267" s="65"/>
      <c r="B267" s="71"/>
      <c r="C267" s="101"/>
      <c r="D267" s="98"/>
      <c r="E267" s="291"/>
      <c r="F267" s="246" t="s">
        <v>456</v>
      </c>
      <c r="G267" s="243" t="s">
        <v>421</v>
      </c>
      <c r="H267" s="67" t="s">
        <v>1</v>
      </c>
      <c r="I267" s="68">
        <v>3070</v>
      </c>
      <c r="J267" s="113"/>
      <c r="K267" s="66"/>
      <c r="L267" s="69"/>
      <c r="M267" s="114"/>
      <c r="N267" s="111"/>
      <c r="O267" s="67"/>
      <c r="P267" s="67"/>
      <c r="Q267" s="67"/>
      <c r="R267" s="67"/>
      <c r="S267" s="67"/>
      <c r="T267" s="67"/>
      <c r="U267" s="67"/>
      <c r="V267" s="70"/>
      <c r="W267" s="70"/>
    </row>
    <row r="268" spans="1:23" s="64" customFormat="1" outlineLevel="1" x14ac:dyDescent="0.25">
      <c r="A268" s="65"/>
      <c r="B268" s="71"/>
      <c r="C268" s="101"/>
      <c r="D268" s="98"/>
      <c r="E268" s="291"/>
      <c r="F268" s="246" t="s">
        <v>457</v>
      </c>
      <c r="G268" s="243" t="s">
        <v>447</v>
      </c>
      <c r="H268" s="67" t="s">
        <v>418</v>
      </c>
      <c r="I268" s="68">
        <v>470</v>
      </c>
      <c r="J268" s="113"/>
      <c r="K268" s="66"/>
      <c r="L268" s="69"/>
      <c r="M268" s="114"/>
      <c r="N268" s="111"/>
      <c r="O268" s="67"/>
      <c r="P268" s="67"/>
      <c r="Q268" s="67"/>
      <c r="R268" s="67"/>
      <c r="S268" s="67"/>
      <c r="T268" s="67"/>
      <c r="U268" s="67"/>
      <c r="V268" s="70"/>
      <c r="W268" s="70"/>
    </row>
    <row r="269" spans="1:23" s="64" customFormat="1" outlineLevel="1" x14ac:dyDescent="0.25">
      <c r="A269" s="65"/>
      <c r="B269" s="71"/>
      <c r="C269" s="101"/>
      <c r="D269" s="98"/>
      <c r="E269" s="291"/>
      <c r="F269" s="249" t="s">
        <v>458</v>
      </c>
      <c r="G269" s="245" t="s">
        <v>459</v>
      </c>
      <c r="H269" s="67"/>
      <c r="I269" s="68"/>
      <c r="J269" s="113"/>
      <c r="K269" s="66"/>
      <c r="L269" s="69"/>
      <c r="M269" s="114"/>
      <c r="N269" s="111"/>
      <c r="O269" s="67"/>
      <c r="P269" s="67"/>
      <c r="Q269" s="67"/>
      <c r="R269" s="67"/>
      <c r="S269" s="67"/>
      <c r="T269" s="67"/>
      <c r="U269" s="67"/>
      <c r="V269" s="70"/>
      <c r="W269" s="70"/>
    </row>
    <row r="270" spans="1:23" s="64" customFormat="1" outlineLevel="1" x14ac:dyDescent="0.25">
      <c r="A270" s="65"/>
      <c r="B270" s="71"/>
      <c r="C270" s="101"/>
      <c r="D270" s="98"/>
      <c r="E270" s="291"/>
      <c r="F270" s="246" t="s">
        <v>460</v>
      </c>
      <c r="G270" s="243" t="s">
        <v>461</v>
      </c>
      <c r="H270" s="67" t="s">
        <v>1</v>
      </c>
      <c r="I270" s="68">
        <v>12700</v>
      </c>
      <c r="J270" s="113"/>
      <c r="K270" s="66"/>
      <c r="L270" s="69"/>
      <c r="M270" s="114"/>
      <c r="N270" s="111"/>
      <c r="O270" s="67"/>
      <c r="P270" s="67"/>
      <c r="Q270" s="67"/>
      <c r="R270" s="67"/>
      <c r="S270" s="67"/>
      <c r="T270" s="67"/>
      <c r="U270" s="67"/>
      <c r="V270" s="70"/>
      <c r="W270" s="70"/>
    </row>
    <row r="271" spans="1:23" s="64" customFormat="1" outlineLevel="1" x14ac:dyDescent="0.25">
      <c r="A271" s="65"/>
      <c r="B271" s="71"/>
      <c r="C271" s="101"/>
      <c r="D271" s="98"/>
      <c r="E271" s="291"/>
      <c r="F271" s="246" t="s">
        <v>462</v>
      </c>
      <c r="G271" s="243" t="s">
        <v>463</v>
      </c>
      <c r="H271" s="67" t="s">
        <v>418</v>
      </c>
      <c r="I271" s="68">
        <v>1590</v>
      </c>
      <c r="J271" s="113"/>
      <c r="K271" s="66"/>
      <c r="L271" s="69"/>
      <c r="M271" s="114"/>
      <c r="N271" s="111"/>
      <c r="O271" s="67"/>
      <c r="P271" s="67"/>
      <c r="Q271" s="67"/>
      <c r="R271" s="67"/>
      <c r="S271" s="67"/>
      <c r="T271" s="67"/>
      <c r="U271" s="67"/>
      <c r="V271" s="70"/>
      <c r="W271" s="70"/>
    </row>
    <row r="272" spans="1:23" s="64" customFormat="1" outlineLevel="1" x14ac:dyDescent="0.25">
      <c r="A272" s="65"/>
      <c r="B272" s="71"/>
      <c r="C272" s="101"/>
      <c r="D272" s="98"/>
      <c r="E272" s="291"/>
      <c r="F272" s="249" t="s">
        <v>464</v>
      </c>
      <c r="G272" s="245" t="s">
        <v>465</v>
      </c>
      <c r="H272" s="67"/>
      <c r="I272" s="68"/>
      <c r="J272" s="113"/>
      <c r="K272" s="66"/>
      <c r="L272" s="69"/>
      <c r="M272" s="114"/>
      <c r="N272" s="111"/>
      <c r="O272" s="67"/>
      <c r="P272" s="67"/>
      <c r="Q272" s="67"/>
      <c r="R272" s="67"/>
      <c r="S272" s="67"/>
      <c r="T272" s="67"/>
      <c r="U272" s="67"/>
      <c r="V272" s="70"/>
      <c r="W272" s="70"/>
    </row>
    <row r="273" spans="1:74" s="64" customFormat="1" outlineLevel="1" x14ac:dyDescent="0.25">
      <c r="A273" s="65"/>
      <c r="B273" s="71"/>
      <c r="C273" s="101"/>
      <c r="D273" s="98"/>
      <c r="E273" s="291"/>
      <c r="F273" s="246" t="s">
        <v>466</v>
      </c>
      <c r="G273" s="243" t="s">
        <v>461</v>
      </c>
      <c r="H273" s="67" t="s">
        <v>1</v>
      </c>
      <c r="I273" s="68">
        <v>861.6</v>
      </c>
      <c r="J273" s="113"/>
      <c r="K273" s="66"/>
      <c r="L273" s="69"/>
      <c r="M273" s="114"/>
      <c r="N273" s="111"/>
      <c r="O273" s="67"/>
      <c r="P273" s="67"/>
      <c r="Q273" s="67"/>
      <c r="R273" s="67"/>
      <c r="S273" s="67"/>
      <c r="T273" s="67"/>
      <c r="U273" s="67"/>
      <c r="V273" s="70"/>
      <c r="W273" s="70"/>
    </row>
    <row r="274" spans="1:74" s="64" customFormat="1" outlineLevel="1" x14ac:dyDescent="0.25">
      <c r="A274" s="65"/>
      <c r="B274" s="71"/>
      <c r="C274" s="101"/>
      <c r="D274" s="98"/>
      <c r="E274" s="291"/>
      <c r="F274" s="246" t="s">
        <v>467</v>
      </c>
      <c r="G274" s="243" t="s">
        <v>468</v>
      </c>
      <c r="H274" s="67" t="s">
        <v>418</v>
      </c>
      <c r="I274" s="68">
        <v>30.155999999999999</v>
      </c>
      <c r="J274" s="113"/>
      <c r="K274" s="66"/>
      <c r="L274" s="69"/>
      <c r="M274" s="114"/>
      <c r="N274" s="111"/>
      <c r="O274" s="67"/>
      <c r="P274" s="67"/>
      <c r="Q274" s="67"/>
      <c r="R274" s="67"/>
      <c r="S274" s="67"/>
      <c r="T274" s="67"/>
      <c r="U274" s="67"/>
      <c r="V274" s="70"/>
      <c r="W274" s="70"/>
    </row>
    <row r="275" spans="1:74" s="64" customFormat="1" outlineLevel="1" x14ac:dyDescent="0.25">
      <c r="A275" s="65"/>
      <c r="B275" s="71"/>
      <c r="C275" s="101"/>
      <c r="D275" s="98"/>
      <c r="E275" s="291"/>
      <c r="F275" s="249" t="s">
        <v>469</v>
      </c>
      <c r="G275" s="245" t="s">
        <v>470</v>
      </c>
      <c r="H275" s="67"/>
      <c r="I275" s="68"/>
      <c r="J275" s="113"/>
      <c r="K275" s="66"/>
      <c r="L275" s="69"/>
      <c r="M275" s="114"/>
      <c r="N275" s="111"/>
      <c r="O275" s="67"/>
      <c r="P275" s="67"/>
      <c r="Q275" s="67"/>
      <c r="R275" s="67"/>
      <c r="S275" s="67"/>
      <c r="T275" s="67"/>
      <c r="U275" s="67"/>
      <c r="V275" s="70"/>
      <c r="W275" s="70"/>
    </row>
    <row r="276" spans="1:74" s="64" customFormat="1" outlineLevel="1" x14ac:dyDescent="0.25">
      <c r="A276" s="65"/>
      <c r="B276" s="71"/>
      <c r="C276" s="101"/>
      <c r="D276" s="98"/>
      <c r="E276" s="291"/>
      <c r="F276" s="246" t="s">
        <v>471</v>
      </c>
      <c r="G276" s="243" t="s">
        <v>461</v>
      </c>
      <c r="H276" s="67" t="s">
        <v>1</v>
      </c>
      <c r="I276" s="68">
        <v>210</v>
      </c>
      <c r="J276" s="113"/>
      <c r="K276" s="66"/>
      <c r="L276" s="69"/>
      <c r="M276" s="114"/>
      <c r="N276" s="111"/>
      <c r="O276" s="67"/>
      <c r="P276" s="67"/>
      <c r="Q276" s="67"/>
      <c r="R276" s="67"/>
      <c r="S276" s="67"/>
      <c r="T276" s="67"/>
      <c r="U276" s="67"/>
      <c r="V276" s="70"/>
      <c r="W276" s="70"/>
    </row>
    <row r="277" spans="1:74" s="64" customFormat="1" outlineLevel="1" x14ac:dyDescent="0.25">
      <c r="A277" s="65"/>
      <c r="B277" s="71"/>
      <c r="C277" s="101"/>
      <c r="D277" s="98"/>
      <c r="E277" s="291"/>
      <c r="F277" s="246" t="s">
        <v>472</v>
      </c>
      <c r="G277" s="243" t="s">
        <v>473</v>
      </c>
      <c r="H277" s="67" t="s">
        <v>418</v>
      </c>
      <c r="I277" s="68">
        <v>30</v>
      </c>
      <c r="J277" s="113"/>
      <c r="K277" s="66"/>
      <c r="L277" s="69"/>
      <c r="M277" s="114"/>
      <c r="N277" s="111"/>
      <c r="O277" s="67"/>
      <c r="P277" s="67"/>
      <c r="Q277" s="67"/>
      <c r="R277" s="67"/>
      <c r="S277" s="67"/>
      <c r="T277" s="67"/>
      <c r="U277" s="67"/>
      <c r="V277" s="70"/>
      <c r="W277" s="70"/>
    </row>
    <row r="278" spans="1:74" s="64" customFormat="1" outlineLevel="1" x14ac:dyDescent="0.25">
      <c r="A278" s="65"/>
      <c r="B278" s="71"/>
      <c r="C278" s="101"/>
      <c r="D278" s="98"/>
      <c r="E278" s="291"/>
      <c r="F278" s="249" t="s">
        <v>474</v>
      </c>
      <c r="G278" s="245" t="s">
        <v>19</v>
      </c>
      <c r="H278" s="67"/>
      <c r="I278" s="68"/>
      <c r="J278" s="113"/>
      <c r="K278" s="66"/>
      <c r="L278" s="69"/>
      <c r="M278" s="114"/>
      <c r="N278" s="111"/>
      <c r="O278" s="67"/>
      <c r="P278" s="67"/>
      <c r="Q278" s="67"/>
      <c r="R278" s="67"/>
      <c r="S278" s="67"/>
      <c r="T278" s="67"/>
      <c r="U278" s="67"/>
      <c r="V278" s="70"/>
      <c r="W278" s="70"/>
    </row>
    <row r="279" spans="1:74" s="64" customFormat="1" outlineLevel="1" x14ac:dyDescent="0.25">
      <c r="A279" s="65"/>
      <c r="B279" s="71"/>
      <c r="C279" s="101"/>
      <c r="D279" s="98"/>
      <c r="E279" s="291"/>
      <c r="F279" s="246" t="s">
        <v>475</v>
      </c>
      <c r="G279" s="243" t="s">
        <v>421</v>
      </c>
      <c r="H279" s="67" t="s">
        <v>1</v>
      </c>
      <c r="I279" s="68">
        <v>830</v>
      </c>
      <c r="J279" s="113"/>
      <c r="K279" s="66"/>
      <c r="L279" s="69"/>
      <c r="M279" s="114"/>
      <c r="N279" s="111"/>
      <c r="O279" s="67"/>
      <c r="P279" s="67"/>
      <c r="Q279" s="67"/>
      <c r="R279" s="67"/>
      <c r="S279" s="67"/>
      <c r="T279" s="67"/>
      <c r="U279" s="67"/>
      <c r="V279" s="70"/>
      <c r="W279" s="70"/>
    </row>
    <row r="280" spans="1:74" s="64" customFormat="1" outlineLevel="1" x14ac:dyDescent="0.25">
      <c r="A280" s="65"/>
      <c r="B280" s="71"/>
      <c r="C280" s="101"/>
      <c r="D280" s="98"/>
      <c r="E280" s="291"/>
      <c r="F280" s="246" t="s">
        <v>476</v>
      </c>
      <c r="G280" s="243" t="s">
        <v>477</v>
      </c>
      <c r="H280" s="67" t="s">
        <v>418</v>
      </c>
      <c r="I280" s="68">
        <v>130</v>
      </c>
      <c r="J280" s="113"/>
      <c r="K280" s="66"/>
      <c r="L280" s="69"/>
      <c r="M280" s="114"/>
      <c r="N280" s="111"/>
      <c r="O280" s="67"/>
      <c r="P280" s="67"/>
      <c r="Q280" s="67"/>
      <c r="R280" s="67"/>
      <c r="S280" s="67"/>
      <c r="T280" s="67"/>
      <c r="U280" s="67"/>
      <c r="V280" s="70"/>
      <c r="W280" s="70"/>
    </row>
    <row r="281" spans="1:74" s="155" customFormat="1" x14ac:dyDescent="0.25">
      <c r="A281" s="201" t="s">
        <v>478</v>
      </c>
      <c r="B281" s="146" t="s">
        <v>479</v>
      </c>
      <c r="C281" s="147" t="s">
        <v>1521</v>
      </c>
      <c r="D281" s="148"/>
      <c r="E281" s="287"/>
      <c r="F281" s="240"/>
      <c r="G281" s="241"/>
      <c r="H281" s="150"/>
      <c r="I281" s="151"/>
      <c r="J281" s="278"/>
      <c r="K281" s="152"/>
      <c r="L281" s="75"/>
      <c r="M281" s="153"/>
      <c r="N281" s="149"/>
      <c r="O281" s="150"/>
      <c r="P281" s="150"/>
      <c r="Q281" s="150"/>
      <c r="R281" s="150"/>
      <c r="S281" s="150"/>
      <c r="T281" s="150"/>
      <c r="U281" s="150"/>
      <c r="V281" s="154"/>
      <c r="W281" s="154"/>
      <c r="X281" s="64"/>
      <c r="Y281" s="64"/>
      <c r="Z281" s="64"/>
      <c r="AA281" s="64"/>
      <c r="AB281" s="64"/>
      <c r="AC281" s="64"/>
      <c r="AD281" s="64"/>
      <c r="AE281" s="64"/>
      <c r="AF281" s="64"/>
      <c r="AG281" s="64"/>
      <c r="AH281" s="64"/>
      <c r="AI281" s="64"/>
      <c r="AJ281" s="64"/>
      <c r="AK281" s="64"/>
      <c r="AL281" s="64"/>
      <c r="AM281" s="64"/>
      <c r="AN281" s="64"/>
      <c r="AO281" s="64"/>
      <c r="AP281" s="64"/>
      <c r="AQ281" s="64"/>
      <c r="AR281" s="64"/>
      <c r="AS281" s="64"/>
      <c r="AT281" s="64"/>
      <c r="AU281" s="64"/>
      <c r="AV281" s="64"/>
      <c r="AW281" s="64"/>
      <c r="AX281" s="64"/>
      <c r="AY281" s="64"/>
      <c r="AZ281" s="64"/>
      <c r="BA281" s="64"/>
      <c r="BB281" s="64"/>
      <c r="BC281" s="64"/>
      <c r="BD281" s="64"/>
      <c r="BE281" s="64"/>
      <c r="BF281" s="64"/>
      <c r="BG281" s="64"/>
      <c r="BH281" s="64"/>
      <c r="BI281" s="64"/>
      <c r="BJ281" s="64"/>
      <c r="BK281" s="64"/>
      <c r="BL281" s="64"/>
      <c r="BM281" s="64"/>
      <c r="BN281" s="64"/>
      <c r="BO281" s="64"/>
      <c r="BP281" s="64"/>
      <c r="BQ281" s="64"/>
      <c r="BR281" s="64"/>
      <c r="BS281" s="64"/>
      <c r="BT281" s="64"/>
      <c r="BU281" s="64"/>
      <c r="BV281" s="64"/>
    </row>
    <row r="282" spans="1:74" s="145" customFormat="1" x14ac:dyDescent="0.25">
      <c r="A282" s="337" t="s">
        <v>1528</v>
      </c>
      <c r="B282" s="338"/>
      <c r="C282" s="339"/>
      <c r="D282" s="288"/>
      <c r="E282" s="289">
        <f>D282*1.18</f>
        <v>0</v>
      </c>
      <c r="F282" s="161"/>
      <c r="G282" s="162"/>
      <c r="H282" s="156"/>
      <c r="I282" s="157"/>
      <c r="J282" s="158"/>
      <c r="K282" s="143"/>
      <c r="L282" s="44"/>
      <c r="M282" s="51" t="s">
        <v>1328</v>
      </c>
      <c r="N282" s="228"/>
      <c r="O282" s="7"/>
      <c r="P282" s="7"/>
      <c r="Q282" s="7"/>
      <c r="R282" s="7"/>
      <c r="S282" s="7"/>
      <c r="T282" s="7"/>
      <c r="U282" s="142"/>
      <c r="V282" s="144"/>
      <c r="W282" s="144"/>
      <c r="X282" s="64"/>
      <c r="Y282" s="64"/>
      <c r="Z282" s="64"/>
      <c r="AA282" s="64"/>
      <c r="AB282" s="64"/>
      <c r="AC282" s="64"/>
      <c r="AD282" s="64"/>
      <c r="AE282" s="64"/>
      <c r="AF282" s="64"/>
      <c r="AG282" s="64"/>
      <c r="AH282" s="64"/>
      <c r="AI282" s="64"/>
      <c r="AJ282" s="64"/>
      <c r="AK282" s="64"/>
      <c r="AL282" s="64"/>
      <c r="AM282" s="64"/>
      <c r="AN282" s="64"/>
      <c r="AO282" s="64"/>
      <c r="AP282" s="64"/>
      <c r="AQ282" s="64"/>
      <c r="AR282" s="64"/>
      <c r="AS282" s="64"/>
      <c r="AT282" s="64"/>
      <c r="AU282" s="64"/>
      <c r="AV282" s="64"/>
      <c r="AW282" s="64"/>
      <c r="AX282" s="64"/>
      <c r="AY282" s="64"/>
      <c r="AZ282" s="64"/>
      <c r="BA282" s="64"/>
      <c r="BB282" s="64"/>
      <c r="BC282" s="64"/>
      <c r="BD282" s="64"/>
      <c r="BE282" s="64"/>
      <c r="BF282" s="64"/>
      <c r="BG282" s="64"/>
      <c r="BH282" s="64"/>
      <c r="BI282" s="64"/>
      <c r="BJ282" s="64"/>
      <c r="BK282" s="64"/>
      <c r="BL282" s="64"/>
      <c r="BM282" s="64"/>
      <c r="BN282" s="64"/>
      <c r="BO282" s="64"/>
      <c r="BP282" s="64"/>
      <c r="BQ282" s="64"/>
      <c r="BR282" s="64"/>
      <c r="BS282" s="64"/>
      <c r="BT282" s="64"/>
      <c r="BU282" s="64"/>
      <c r="BV282" s="64"/>
    </row>
    <row r="283" spans="1:74" s="145" customFormat="1" x14ac:dyDescent="0.25">
      <c r="A283" s="1"/>
      <c r="B283" s="2"/>
      <c r="C283" s="101"/>
      <c r="D283" s="84"/>
      <c r="E283" s="134"/>
      <c r="F283" s="349" t="s">
        <v>1529</v>
      </c>
      <c r="G283" s="350"/>
      <c r="H283" s="350"/>
      <c r="I283" s="351"/>
      <c r="J283" s="279"/>
      <c r="K283" s="141">
        <f>J283*1.18</f>
        <v>0</v>
      </c>
      <c r="L283" s="37"/>
      <c r="M283" s="51" t="s">
        <v>1329</v>
      </c>
      <c r="N283" s="228"/>
      <c r="O283" s="159"/>
      <c r="P283" s="159"/>
      <c r="Q283" s="159"/>
      <c r="R283" s="159"/>
      <c r="S283" s="159"/>
      <c r="T283" s="159"/>
      <c r="U283" s="142"/>
      <c r="V283" s="144"/>
      <c r="W283" s="144"/>
      <c r="X283" s="64"/>
      <c r="Y283" s="64"/>
      <c r="Z283" s="64"/>
      <c r="AA283" s="64"/>
      <c r="AB283" s="64"/>
      <c r="AC283" s="64"/>
      <c r="AD283" s="64"/>
      <c r="AE283" s="64"/>
      <c r="AF283" s="64"/>
      <c r="AG283" s="64"/>
      <c r="AH283" s="64"/>
      <c r="AI283" s="64"/>
      <c r="AJ283" s="64"/>
      <c r="AK283" s="64"/>
      <c r="AL283" s="64"/>
      <c r="AM283" s="64"/>
      <c r="AN283" s="64"/>
      <c r="AO283" s="64"/>
      <c r="AP283" s="64"/>
      <c r="AQ283" s="64"/>
      <c r="AR283" s="64"/>
      <c r="AS283" s="64"/>
      <c r="AT283" s="64"/>
      <c r="AU283" s="64"/>
      <c r="AV283" s="64"/>
      <c r="AW283" s="64"/>
      <c r="AX283" s="64"/>
      <c r="AY283" s="64"/>
      <c r="AZ283" s="64"/>
      <c r="BA283" s="64"/>
      <c r="BB283" s="64"/>
      <c r="BC283" s="64"/>
      <c r="BD283" s="64"/>
      <c r="BE283" s="64"/>
      <c r="BF283" s="64"/>
      <c r="BG283" s="64"/>
      <c r="BH283" s="64"/>
      <c r="BI283" s="64"/>
      <c r="BJ283" s="64"/>
      <c r="BK283" s="64"/>
      <c r="BL283" s="64"/>
      <c r="BM283" s="64"/>
      <c r="BN283" s="64"/>
      <c r="BO283" s="64"/>
      <c r="BP283" s="64"/>
      <c r="BQ283" s="64"/>
      <c r="BR283" s="64"/>
      <c r="BS283" s="64"/>
      <c r="BT283" s="64"/>
      <c r="BU283" s="64"/>
      <c r="BV283" s="64"/>
    </row>
    <row r="284" spans="1:74" s="64" customFormat="1" outlineLevel="1" x14ac:dyDescent="0.25">
      <c r="A284" s="65"/>
      <c r="B284" s="71"/>
      <c r="C284" s="101"/>
      <c r="D284" s="98"/>
      <c r="E284" s="291"/>
      <c r="F284" s="242" t="s">
        <v>480</v>
      </c>
      <c r="G284" s="245" t="s">
        <v>481</v>
      </c>
      <c r="H284" s="67"/>
      <c r="I284" s="68"/>
      <c r="J284" s="113"/>
      <c r="K284" s="66"/>
      <c r="L284" s="69"/>
      <c r="M284" s="114"/>
      <c r="N284" s="111"/>
      <c r="O284" s="67"/>
      <c r="P284" s="67"/>
      <c r="Q284" s="67"/>
      <c r="R284" s="67"/>
      <c r="S284" s="67"/>
      <c r="T284" s="67"/>
      <c r="U284" s="67"/>
      <c r="V284" s="70"/>
      <c r="W284" s="70"/>
    </row>
    <row r="285" spans="1:74" s="64" customFormat="1" outlineLevel="1" x14ac:dyDescent="0.25">
      <c r="A285" s="65"/>
      <c r="B285" s="71"/>
      <c r="C285" s="101"/>
      <c r="D285" s="98"/>
      <c r="E285" s="291"/>
      <c r="F285" s="246" t="s">
        <v>482</v>
      </c>
      <c r="G285" s="243" t="s">
        <v>483</v>
      </c>
      <c r="H285" s="67" t="s">
        <v>418</v>
      </c>
      <c r="I285" s="68">
        <v>2160</v>
      </c>
      <c r="J285" s="113"/>
      <c r="K285" s="66"/>
      <c r="L285" s="69"/>
      <c r="M285" s="114"/>
      <c r="N285" s="111"/>
      <c r="O285" s="67"/>
      <c r="P285" s="67"/>
      <c r="Q285" s="67"/>
      <c r="R285" s="67"/>
      <c r="S285" s="67"/>
      <c r="T285" s="67"/>
      <c r="U285" s="67"/>
      <c r="V285" s="70"/>
      <c r="W285" s="70"/>
    </row>
    <row r="286" spans="1:74" s="64" customFormat="1" outlineLevel="1" x14ac:dyDescent="0.25">
      <c r="A286" s="65"/>
      <c r="B286" s="71"/>
      <c r="C286" s="101"/>
      <c r="D286" s="98"/>
      <c r="E286" s="291"/>
      <c r="F286" s="246" t="s">
        <v>484</v>
      </c>
      <c r="G286" s="243" t="s">
        <v>485</v>
      </c>
      <c r="H286" s="67" t="s">
        <v>418</v>
      </c>
      <c r="I286" s="68">
        <v>1110</v>
      </c>
      <c r="J286" s="113"/>
      <c r="K286" s="66"/>
      <c r="L286" s="69"/>
      <c r="M286" s="114"/>
      <c r="N286" s="111"/>
      <c r="O286" s="67"/>
      <c r="P286" s="67"/>
      <c r="Q286" s="67"/>
      <c r="R286" s="67"/>
      <c r="S286" s="67"/>
      <c r="T286" s="67"/>
      <c r="U286" s="67"/>
      <c r="V286" s="70"/>
      <c r="W286" s="70"/>
    </row>
    <row r="287" spans="1:74" s="64" customFormat="1" outlineLevel="1" x14ac:dyDescent="0.25">
      <c r="A287" s="65"/>
      <c r="B287" s="71"/>
      <c r="C287" s="101"/>
      <c r="D287" s="98"/>
      <c r="E287" s="291"/>
      <c r="F287" s="246" t="s">
        <v>486</v>
      </c>
      <c r="G287" s="243" t="s">
        <v>487</v>
      </c>
      <c r="H287" s="67" t="s">
        <v>418</v>
      </c>
      <c r="I287" s="68">
        <v>610</v>
      </c>
      <c r="J287" s="113"/>
      <c r="K287" s="66"/>
      <c r="L287" s="69"/>
      <c r="M287" s="114"/>
      <c r="N287" s="111"/>
      <c r="O287" s="67"/>
      <c r="P287" s="67"/>
      <c r="Q287" s="67"/>
      <c r="R287" s="67"/>
      <c r="S287" s="67"/>
      <c r="T287" s="67"/>
      <c r="U287" s="67"/>
      <c r="V287" s="70"/>
      <c r="W287" s="70"/>
    </row>
    <row r="288" spans="1:74" s="64" customFormat="1" outlineLevel="1" x14ac:dyDescent="0.25">
      <c r="A288" s="65"/>
      <c r="B288" s="71"/>
      <c r="C288" s="101"/>
      <c r="D288" s="98"/>
      <c r="E288" s="291"/>
      <c r="F288" s="246" t="s">
        <v>488</v>
      </c>
      <c r="G288" s="243" t="s">
        <v>489</v>
      </c>
      <c r="H288" s="67" t="s">
        <v>418</v>
      </c>
      <c r="I288" s="68">
        <v>70</v>
      </c>
      <c r="J288" s="113"/>
      <c r="K288" s="66"/>
      <c r="L288" s="69"/>
      <c r="M288" s="114"/>
      <c r="N288" s="111"/>
      <c r="O288" s="67"/>
      <c r="P288" s="67"/>
      <c r="Q288" s="67"/>
      <c r="R288" s="67"/>
      <c r="S288" s="67"/>
      <c r="T288" s="67"/>
      <c r="U288" s="67"/>
      <c r="V288" s="70"/>
      <c r="W288" s="70"/>
    </row>
    <row r="289" spans="1:74" s="64" customFormat="1" outlineLevel="1" x14ac:dyDescent="0.25">
      <c r="A289" s="65"/>
      <c r="B289" s="71"/>
      <c r="C289" s="101"/>
      <c r="D289" s="98"/>
      <c r="E289" s="291"/>
      <c r="F289" s="246" t="s">
        <v>490</v>
      </c>
      <c r="G289" s="243" t="s">
        <v>491</v>
      </c>
      <c r="H289" s="67" t="s">
        <v>418</v>
      </c>
      <c r="I289" s="68">
        <v>120</v>
      </c>
      <c r="J289" s="113"/>
      <c r="K289" s="66"/>
      <c r="L289" s="69"/>
      <c r="M289" s="114"/>
      <c r="N289" s="111"/>
      <c r="O289" s="67"/>
      <c r="P289" s="67"/>
      <c r="Q289" s="67"/>
      <c r="R289" s="67"/>
      <c r="S289" s="67"/>
      <c r="T289" s="67"/>
      <c r="U289" s="67"/>
      <c r="V289" s="70"/>
      <c r="W289" s="70"/>
    </row>
    <row r="290" spans="1:74" s="64" customFormat="1" outlineLevel="1" x14ac:dyDescent="0.25">
      <c r="A290" s="65"/>
      <c r="B290" s="71"/>
      <c r="C290" s="101"/>
      <c r="D290" s="98"/>
      <c r="E290" s="291"/>
      <c r="F290" s="246" t="s">
        <v>492</v>
      </c>
      <c r="G290" s="243" t="s">
        <v>493</v>
      </c>
      <c r="H290" s="67" t="s">
        <v>418</v>
      </c>
      <c r="I290" s="68">
        <v>190</v>
      </c>
      <c r="J290" s="113"/>
      <c r="K290" s="66"/>
      <c r="L290" s="69"/>
      <c r="M290" s="114"/>
      <c r="N290" s="111"/>
      <c r="O290" s="67"/>
      <c r="P290" s="67"/>
      <c r="Q290" s="67"/>
      <c r="R290" s="67"/>
      <c r="S290" s="67"/>
      <c r="T290" s="67"/>
      <c r="U290" s="67"/>
      <c r="V290" s="70"/>
      <c r="W290" s="70"/>
    </row>
    <row r="291" spans="1:74" s="64" customFormat="1" outlineLevel="1" x14ac:dyDescent="0.25">
      <c r="A291" s="65"/>
      <c r="B291" s="71"/>
      <c r="C291" s="101"/>
      <c r="D291" s="98"/>
      <c r="E291" s="291"/>
      <c r="F291" s="246" t="s">
        <v>494</v>
      </c>
      <c r="G291" s="243" t="s">
        <v>495</v>
      </c>
      <c r="H291" s="67" t="s">
        <v>418</v>
      </c>
      <c r="I291" s="68">
        <v>320</v>
      </c>
      <c r="J291" s="113"/>
      <c r="K291" s="66"/>
      <c r="L291" s="69"/>
      <c r="M291" s="114"/>
      <c r="N291" s="111"/>
      <c r="O291" s="67"/>
      <c r="P291" s="67"/>
      <c r="Q291" s="67"/>
      <c r="R291" s="67"/>
      <c r="S291" s="67"/>
      <c r="T291" s="67"/>
      <c r="U291" s="67"/>
      <c r="V291" s="70"/>
      <c r="W291" s="70"/>
    </row>
    <row r="292" spans="1:74" s="64" customFormat="1" outlineLevel="1" x14ac:dyDescent="0.25">
      <c r="A292" s="65"/>
      <c r="B292" s="71"/>
      <c r="C292" s="101"/>
      <c r="D292" s="98"/>
      <c r="E292" s="291"/>
      <c r="F292" s="246" t="s">
        <v>496</v>
      </c>
      <c r="G292" s="243" t="s">
        <v>497</v>
      </c>
      <c r="H292" s="67" t="s">
        <v>418</v>
      </c>
      <c r="I292" s="68">
        <v>240.5</v>
      </c>
      <c r="J292" s="113"/>
      <c r="K292" s="66"/>
      <c r="L292" s="69"/>
      <c r="M292" s="114"/>
      <c r="N292" s="111"/>
      <c r="O292" s="67"/>
      <c r="P292" s="67"/>
      <c r="Q292" s="67"/>
      <c r="R292" s="67"/>
      <c r="S292" s="67"/>
      <c r="T292" s="67"/>
      <c r="U292" s="67"/>
      <c r="V292" s="70"/>
      <c r="W292" s="70"/>
    </row>
    <row r="293" spans="1:74" s="64" customFormat="1" outlineLevel="1" x14ac:dyDescent="0.25">
      <c r="A293" s="65"/>
      <c r="B293" s="71"/>
      <c r="C293" s="101"/>
      <c r="D293" s="98"/>
      <c r="E293" s="291"/>
      <c r="F293" s="246" t="s">
        <v>498</v>
      </c>
      <c r="G293" s="243" t="s">
        <v>499</v>
      </c>
      <c r="H293" s="67" t="s">
        <v>418</v>
      </c>
      <c r="I293" s="34">
        <v>61</v>
      </c>
      <c r="J293" s="113"/>
      <c r="K293" s="66"/>
      <c r="L293" s="69"/>
      <c r="M293" s="114"/>
      <c r="N293" s="111"/>
      <c r="O293" s="67"/>
      <c r="P293" s="67"/>
      <c r="Q293" s="67"/>
      <c r="R293" s="67"/>
      <c r="S293" s="67"/>
      <c r="T293" s="67"/>
      <c r="U293" s="67"/>
      <c r="V293" s="70"/>
      <c r="W293" s="70"/>
    </row>
    <row r="294" spans="1:74" s="155" customFormat="1" x14ac:dyDescent="0.25">
      <c r="A294" s="201">
        <v>4</v>
      </c>
      <c r="B294" s="146"/>
      <c r="C294" s="147" t="s">
        <v>18</v>
      </c>
      <c r="D294" s="148"/>
      <c r="E294" s="287"/>
      <c r="F294" s="240"/>
      <c r="G294" s="241"/>
      <c r="H294" s="150"/>
      <c r="I294" s="151"/>
      <c r="J294" s="278"/>
      <c r="K294" s="152"/>
      <c r="L294" s="75"/>
      <c r="M294" s="153"/>
      <c r="N294" s="149"/>
      <c r="O294" s="150"/>
      <c r="P294" s="150"/>
      <c r="Q294" s="150"/>
      <c r="R294" s="150"/>
      <c r="S294" s="150"/>
      <c r="T294" s="150"/>
      <c r="U294" s="150"/>
      <c r="V294" s="154"/>
      <c r="W294" s="154"/>
      <c r="X294" s="64"/>
      <c r="Y294" s="64"/>
      <c r="Z294" s="64"/>
      <c r="AA294" s="64"/>
      <c r="AB294" s="64"/>
      <c r="AC294" s="64"/>
      <c r="AD294" s="64"/>
      <c r="AE294" s="64"/>
      <c r="AF294" s="64"/>
      <c r="AG294" s="64"/>
      <c r="AH294" s="64"/>
      <c r="AI294" s="64"/>
      <c r="AJ294" s="64"/>
      <c r="AK294" s="64"/>
      <c r="AL294" s="64"/>
      <c r="AM294" s="64"/>
      <c r="AN294" s="64"/>
      <c r="AO294" s="64"/>
      <c r="AP294" s="64"/>
      <c r="AQ294" s="64"/>
      <c r="AR294" s="64"/>
      <c r="AS294" s="64"/>
      <c r="AT294" s="64"/>
      <c r="AU294" s="64"/>
      <c r="AV294" s="64"/>
      <c r="AW294" s="64"/>
      <c r="AX294" s="64"/>
      <c r="AY294" s="64"/>
      <c r="AZ294" s="64"/>
      <c r="BA294" s="64"/>
      <c r="BB294" s="64"/>
      <c r="BC294" s="64"/>
      <c r="BD294" s="64"/>
      <c r="BE294" s="64"/>
      <c r="BF294" s="64"/>
      <c r="BG294" s="64"/>
      <c r="BH294" s="64"/>
      <c r="BI294" s="64"/>
      <c r="BJ294" s="64"/>
      <c r="BK294" s="64"/>
      <c r="BL294" s="64"/>
      <c r="BM294" s="64"/>
      <c r="BN294" s="64"/>
      <c r="BO294" s="64"/>
      <c r="BP294" s="64"/>
      <c r="BQ294" s="64"/>
      <c r="BR294" s="64"/>
      <c r="BS294" s="64"/>
      <c r="BT294" s="64"/>
      <c r="BU294" s="64"/>
      <c r="BV294" s="64"/>
    </row>
    <row r="295" spans="1:74" s="145" customFormat="1" x14ac:dyDescent="0.25">
      <c r="A295" s="337" t="s">
        <v>1575</v>
      </c>
      <c r="B295" s="338"/>
      <c r="C295" s="339"/>
      <c r="D295" s="140">
        <f>D298+D337+D407+D417+D421+D425+D429+D524+D539+D544+D550+D554+D563+D567+D571+D575+D579+D583+D589+D593+D603+D607+D611+D617+D631+D635+D639</f>
        <v>0</v>
      </c>
      <c r="E295" s="289">
        <f>D295*1.18</f>
        <v>0</v>
      </c>
      <c r="F295" s="163"/>
      <c r="G295" s="248"/>
      <c r="H295" s="156"/>
      <c r="I295" s="157"/>
      <c r="J295" s="158"/>
      <c r="K295" s="143"/>
      <c r="L295" s="44"/>
      <c r="M295" s="51"/>
      <c r="N295" s="228"/>
      <c r="O295" s="7"/>
      <c r="P295" s="7"/>
      <c r="Q295" s="7"/>
      <c r="R295" s="7"/>
      <c r="S295" s="7"/>
      <c r="T295" s="7"/>
      <c r="U295" s="142"/>
      <c r="V295" s="144"/>
      <c r="W295" s="144"/>
      <c r="X295" s="64"/>
      <c r="Y295" s="64"/>
      <c r="Z295" s="64"/>
      <c r="AA295" s="64"/>
      <c r="AB295" s="64"/>
      <c r="AC295" s="64"/>
      <c r="AD295" s="64"/>
      <c r="AE295" s="64"/>
      <c r="AF295" s="64"/>
      <c r="AG295" s="64"/>
      <c r="AH295" s="64"/>
      <c r="AI295" s="64"/>
      <c r="AJ295" s="64"/>
      <c r="AK295" s="64"/>
      <c r="AL295" s="64"/>
      <c r="AM295" s="64"/>
      <c r="AN295" s="64"/>
      <c r="AO295" s="64"/>
      <c r="AP295" s="64"/>
      <c r="AQ295" s="64"/>
      <c r="AR295" s="64"/>
      <c r="AS295" s="64"/>
      <c r="AT295" s="64"/>
      <c r="AU295" s="64"/>
      <c r="AV295" s="64"/>
      <c r="AW295" s="64"/>
      <c r="AX295" s="64"/>
      <c r="AY295" s="64"/>
      <c r="AZ295" s="64"/>
      <c r="BA295" s="64"/>
      <c r="BB295" s="64"/>
      <c r="BC295" s="64"/>
      <c r="BD295" s="64"/>
      <c r="BE295" s="64"/>
      <c r="BF295" s="64"/>
      <c r="BG295" s="64"/>
      <c r="BH295" s="64"/>
      <c r="BI295" s="64"/>
      <c r="BJ295" s="64"/>
      <c r="BK295" s="64"/>
      <c r="BL295" s="64"/>
      <c r="BM295" s="64"/>
      <c r="BN295" s="64"/>
      <c r="BO295" s="64"/>
      <c r="BP295" s="64"/>
      <c r="BQ295" s="64"/>
      <c r="BR295" s="64"/>
      <c r="BS295" s="64"/>
      <c r="BT295" s="64"/>
      <c r="BU295" s="64"/>
      <c r="BV295" s="64"/>
    </row>
    <row r="296" spans="1:74" s="145" customFormat="1" x14ac:dyDescent="0.25">
      <c r="A296" s="1"/>
      <c r="B296" s="2"/>
      <c r="C296" s="101"/>
      <c r="D296" s="84"/>
      <c r="E296" s="134"/>
      <c r="F296" s="343" t="s">
        <v>1578</v>
      </c>
      <c r="G296" s="344" t="s">
        <v>1468</v>
      </c>
      <c r="H296" s="344"/>
      <c r="I296" s="345"/>
      <c r="J296" s="282">
        <f>J299+J338+J408+J418+J422+J426+J430+J525+J540+J545+J551+J555+J564+J568+J572+J576+J580+J584+J590+J594+J604+J608+J612+J618+J632+J636+J640</f>
        <v>0</v>
      </c>
      <c r="K296" s="141">
        <f>J296*1.18</f>
        <v>0</v>
      </c>
      <c r="L296" s="37"/>
      <c r="M296" s="51"/>
      <c r="N296" s="228"/>
      <c r="O296" s="159"/>
      <c r="P296" s="159"/>
      <c r="Q296" s="159"/>
      <c r="R296" s="159"/>
      <c r="S296" s="159"/>
      <c r="T296" s="159"/>
      <c r="U296" s="142"/>
      <c r="V296" s="144"/>
      <c r="W296" s="144"/>
      <c r="X296" s="64"/>
      <c r="Y296" s="64"/>
      <c r="Z296" s="64"/>
      <c r="AA296" s="64"/>
      <c r="AB296" s="64"/>
      <c r="AC296" s="64"/>
      <c r="AD296" s="64"/>
      <c r="AE296" s="64"/>
      <c r="AF296" s="64"/>
      <c r="AG296" s="64"/>
      <c r="AH296" s="64"/>
      <c r="AI296" s="64"/>
      <c r="AJ296" s="64"/>
      <c r="AK296" s="64"/>
      <c r="AL296" s="64"/>
      <c r="AM296" s="64"/>
      <c r="AN296" s="64"/>
      <c r="AO296" s="64"/>
      <c r="AP296" s="64"/>
      <c r="AQ296" s="64"/>
      <c r="AR296" s="64"/>
      <c r="AS296" s="64"/>
      <c r="AT296" s="64"/>
      <c r="AU296" s="64"/>
      <c r="AV296" s="64"/>
      <c r="AW296" s="64"/>
      <c r="AX296" s="64"/>
      <c r="AY296" s="64"/>
      <c r="AZ296" s="64"/>
      <c r="BA296" s="64"/>
      <c r="BB296" s="64"/>
      <c r="BC296" s="64"/>
      <c r="BD296" s="64"/>
      <c r="BE296" s="64"/>
      <c r="BF296" s="64"/>
      <c r="BG296" s="64"/>
      <c r="BH296" s="64"/>
      <c r="BI296" s="64"/>
      <c r="BJ296" s="64"/>
      <c r="BK296" s="64"/>
      <c r="BL296" s="64"/>
      <c r="BM296" s="64"/>
      <c r="BN296" s="64"/>
      <c r="BO296" s="64"/>
      <c r="BP296" s="64"/>
      <c r="BQ296" s="64"/>
      <c r="BR296" s="64"/>
      <c r="BS296" s="64"/>
      <c r="BT296" s="64"/>
      <c r="BU296" s="64"/>
      <c r="BV296" s="64"/>
    </row>
    <row r="297" spans="1:74" s="155" customFormat="1" collapsed="1" x14ac:dyDescent="0.25">
      <c r="A297" s="201" t="s">
        <v>500</v>
      </c>
      <c r="B297" s="146" t="s">
        <v>501</v>
      </c>
      <c r="C297" s="147" t="s">
        <v>502</v>
      </c>
      <c r="D297" s="148"/>
      <c r="E297" s="287"/>
      <c r="F297" s="240"/>
      <c r="G297" s="241"/>
      <c r="H297" s="150"/>
      <c r="I297" s="151"/>
      <c r="J297" s="278"/>
      <c r="K297" s="152"/>
      <c r="L297" s="75"/>
      <c r="M297" s="153"/>
      <c r="N297" s="149"/>
      <c r="O297" s="150"/>
      <c r="P297" s="150"/>
      <c r="Q297" s="150"/>
      <c r="R297" s="150"/>
      <c r="S297" s="150"/>
      <c r="T297" s="150"/>
      <c r="U297" s="150"/>
      <c r="V297" s="154"/>
      <c r="W297" s="154"/>
      <c r="X297" s="64"/>
      <c r="Y297" s="64"/>
      <c r="Z297" s="64"/>
      <c r="AA297" s="64"/>
      <c r="AB297" s="64"/>
      <c r="AC297" s="64"/>
      <c r="AD297" s="64"/>
      <c r="AE297" s="64"/>
      <c r="AF297" s="64"/>
      <c r="AG297" s="64"/>
      <c r="AH297" s="64"/>
      <c r="AI297" s="64"/>
      <c r="AJ297" s="64"/>
      <c r="AK297" s="64"/>
      <c r="AL297" s="64"/>
      <c r="AM297" s="64"/>
      <c r="AN297" s="64"/>
      <c r="AO297" s="64"/>
      <c r="AP297" s="64"/>
      <c r="AQ297" s="64"/>
      <c r="AR297" s="64"/>
      <c r="AS297" s="64"/>
      <c r="AT297" s="64"/>
      <c r="AU297" s="64"/>
      <c r="AV297" s="64"/>
      <c r="AW297" s="64"/>
      <c r="AX297" s="64"/>
      <c r="AY297" s="64"/>
      <c r="AZ297" s="64"/>
      <c r="BA297" s="64"/>
      <c r="BB297" s="64"/>
      <c r="BC297" s="64"/>
      <c r="BD297" s="64"/>
      <c r="BE297" s="64"/>
      <c r="BF297" s="64"/>
      <c r="BG297" s="64"/>
      <c r="BH297" s="64"/>
      <c r="BI297" s="64"/>
      <c r="BJ297" s="64"/>
      <c r="BK297" s="64"/>
      <c r="BL297" s="64"/>
      <c r="BM297" s="64"/>
      <c r="BN297" s="64"/>
      <c r="BO297" s="64"/>
      <c r="BP297" s="64"/>
      <c r="BQ297" s="64"/>
      <c r="BR297" s="64"/>
      <c r="BS297" s="64"/>
      <c r="BT297" s="64"/>
      <c r="BU297" s="64"/>
      <c r="BV297" s="64"/>
    </row>
    <row r="298" spans="1:74" s="145" customFormat="1" x14ac:dyDescent="0.25">
      <c r="A298" s="337" t="s">
        <v>1590</v>
      </c>
      <c r="B298" s="338"/>
      <c r="C298" s="339"/>
      <c r="D298" s="288"/>
      <c r="E298" s="289">
        <f>D298*1.18</f>
        <v>0</v>
      </c>
      <c r="F298" s="161"/>
      <c r="G298" s="162"/>
      <c r="H298" s="156"/>
      <c r="I298" s="157"/>
      <c r="J298" s="158"/>
      <c r="K298" s="143"/>
      <c r="L298" s="44"/>
      <c r="M298" s="51" t="s">
        <v>1330</v>
      </c>
      <c r="N298" s="228"/>
      <c r="O298" s="7"/>
      <c r="P298" s="7"/>
      <c r="Q298" s="7"/>
      <c r="R298" s="7"/>
      <c r="S298" s="7"/>
      <c r="T298" s="7"/>
      <c r="U298" s="142"/>
      <c r="V298" s="144"/>
      <c r="W298" s="144"/>
      <c r="X298" s="64"/>
      <c r="Y298" s="64"/>
      <c r="Z298" s="64"/>
      <c r="AA298" s="64"/>
      <c r="AB298" s="64"/>
      <c r="AC298" s="64"/>
      <c r="AD298" s="64"/>
      <c r="AE298" s="64"/>
      <c r="AF298" s="64"/>
      <c r="AG298" s="64"/>
      <c r="AH298" s="64"/>
      <c r="AI298" s="64"/>
      <c r="AJ298" s="64"/>
      <c r="AK298" s="64"/>
      <c r="AL298" s="64"/>
      <c r="AM298" s="64"/>
      <c r="AN298" s="64"/>
      <c r="AO298" s="64"/>
      <c r="AP298" s="64"/>
      <c r="AQ298" s="64"/>
      <c r="AR298" s="64"/>
      <c r="AS298" s="64"/>
      <c r="AT298" s="64"/>
      <c r="AU298" s="64"/>
      <c r="AV298" s="64"/>
      <c r="AW298" s="64"/>
      <c r="AX298" s="64"/>
      <c r="AY298" s="64"/>
      <c r="AZ298" s="64"/>
      <c r="BA298" s="64"/>
      <c r="BB298" s="64"/>
      <c r="BC298" s="64"/>
      <c r="BD298" s="64"/>
      <c r="BE298" s="64"/>
      <c r="BF298" s="64"/>
      <c r="BG298" s="64"/>
      <c r="BH298" s="64"/>
      <c r="BI298" s="64"/>
      <c r="BJ298" s="64"/>
      <c r="BK298" s="64"/>
      <c r="BL298" s="64"/>
      <c r="BM298" s="64"/>
      <c r="BN298" s="64"/>
      <c r="BO298" s="64"/>
      <c r="BP298" s="64"/>
      <c r="BQ298" s="64"/>
      <c r="BR298" s="64"/>
      <c r="BS298" s="64"/>
      <c r="BT298" s="64"/>
      <c r="BU298" s="64"/>
      <c r="BV298" s="64"/>
    </row>
    <row r="299" spans="1:74" s="145" customFormat="1" x14ac:dyDescent="0.25">
      <c r="A299" s="1"/>
      <c r="B299" s="2"/>
      <c r="C299" s="101"/>
      <c r="D299" s="84"/>
      <c r="E299" s="134"/>
      <c r="F299" s="343" t="s">
        <v>1530</v>
      </c>
      <c r="G299" s="344"/>
      <c r="H299" s="344"/>
      <c r="I299" s="345"/>
      <c r="J299" s="279"/>
      <c r="K299" s="141">
        <f>J299*1.18</f>
        <v>0</v>
      </c>
      <c r="L299" s="37"/>
      <c r="M299" s="51"/>
      <c r="N299" s="228"/>
      <c r="O299" s="159"/>
      <c r="P299" s="159"/>
      <c r="Q299" s="159"/>
      <c r="R299" s="159"/>
      <c r="S299" s="159"/>
      <c r="T299" s="159"/>
      <c r="U299" s="142"/>
      <c r="V299" s="144"/>
      <c r="W299" s="144"/>
      <c r="X299" s="64"/>
      <c r="Y299" s="64"/>
      <c r="Z299" s="64"/>
      <c r="AA299" s="64"/>
      <c r="AB299" s="64"/>
      <c r="AC299" s="64"/>
      <c r="AD299" s="64"/>
      <c r="AE299" s="64"/>
      <c r="AF299" s="64"/>
      <c r="AG299" s="64"/>
      <c r="AH299" s="64"/>
      <c r="AI299" s="64"/>
      <c r="AJ299" s="64"/>
      <c r="AK299" s="64"/>
      <c r="AL299" s="64"/>
      <c r="AM299" s="64"/>
      <c r="AN299" s="64"/>
      <c r="AO299" s="64"/>
      <c r="AP299" s="64"/>
      <c r="AQ299" s="64"/>
      <c r="AR299" s="64"/>
      <c r="AS299" s="64"/>
      <c r="AT299" s="64"/>
      <c r="AU299" s="64"/>
      <c r="AV299" s="64"/>
      <c r="AW299" s="64"/>
      <c r="AX299" s="64"/>
      <c r="AY299" s="64"/>
      <c r="AZ299" s="64"/>
      <c r="BA299" s="64"/>
      <c r="BB299" s="64"/>
      <c r="BC299" s="64"/>
      <c r="BD299" s="64"/>
      <c r="BE299" s="64"/>
      <c r="BF299" s="64"/>
      <c r="BG299" s="64"/>
      <c r="BH299" s="64"/>
      <c r="BI299" s="64"/>
      <c r="BJ299" s="64"/>
      <c r="BK299" s="64"/>
      <c r="BL299" s="64"/>
      <c r="BM299" s="64"/>
      <c r="BN299" s="64"/>
      <c r="BO299" s="64"/>
      <c r="BP299" s="64"/>
      <c r="BQ299" s="64"/>
      <c r="BR299" s="64"/>
      <c r="BS299" s="64"/>
      <c r="BT299" s="64"/>
      <c r="BU299" s="64"/>
      <c r="BV299" s="64"/>
    </row>
    <row r="300" spans="1:74" s="64" customFormat="1" outlineLevel="1" x14ac:dyDescent="0.25">
      <c r="A300" s="65"/>
      <c r="B300" s="71"/>
      <c r="C300" s="101"/>
      <c r="D300" s="98"/>
      <c r="E300" s="291"/>
      <c r="F300" s="242" t="s">
        <v>503</v>
      </c>
      <c r="G300" s="243" t="s">
        <v>504</v>
      </c>
      <c r="H300" s="73" t="s">
        <v>51</v>
      </c>
      <c r="I300" s="68">
        <v>1</v>
      </c>
      <c r="J300" s="113"/>
      <c r="K300" s="66"/>
      <c r="L300" s="69"/>
      <c r="M300" s="114"/>
      <c r="N300" s="111"/>
      <c r="O300" s="67"/>
      <c r="P300" s="67"/>
      <c r="Q300" s="67"/>
      <c r="R300" s="67"/>
      <c r="S300" s="67"/>
      <c r="T300" s="67"/>
      <c r="U300" s="67"/>
      <c r="V300" s="70"/>
      <c r="W300" s="70"/>
    </row>
    <row r="301" spans="1:74" s="64" customFormat="1" outlineLevel="1" x14ac:dyDescent="0.25">
      <c r="A301" s="65"/>
      <c r="B301" s="71"/>
      <c r="C301" s="101"/>
      <c r="D301" s="98"/>
      <c r="E301" s="291"/>
      <c r="F301" s="242" t="s">
        <v>505</v>
      </c>
      <c r="G301" s="243" t="s">
        <v>1257</v>
      </c>
      <c r="H301" s="73" t="s">
        <v>51</v>
      </c>
      <c r="I301" s="68">
        <v>1</v>
      </c>
      <c r="J301" s="113"/>
      <c r="K301" s="66"/>
      <c r="L301" s="69"/>
      <c r="M301" s="114"/>
      <c r="N301" s="111"/>
      <c r="O301" s="67"/>
      <c r="P301" s="67"/>
      <c r="Q301" s="67"/>
      <c r="R301" s="67"/>
      <c r="S301" s="67"/>
      <c r="T301" s="67"/>
      <c r="U301" s="67"/>
      <c r="V301" s="70"/>
      <c r="W301" s="70"/>
    </row>
    <row r="302" spans="1:74" s="64" customFormat="1" outlineLevel="1" x14ac:dyDescent="0.25">
      <c r="A302" s="65"/>
      <c r="B302" s="71"/>
      <c r="C302" s="101"/>
      <c r="D302" s="98"/>
      <c r="E302" s="291"/>
      <c r="F302" s="242" t="s">
        <v>506</v>
      </c>
      <c r="G302" s="243" t="s">
        <v>507</v>
      </c>
      <c r="H302" s="73" t="s">
        <v>51</v>
      </c>
      <c r="I302" s="68">
        <v>1</v>
      </c>
      <c r="J302" s="113"/>
      <c r="K302" s="66"/>
      <c r="L302" s="69"/>
      <c r="M302" s="114"/>
      <c r="N302" s="111"/>
      <c r="O302" s="67"/>
      <c r="P302" s="67"/>
      <c r="Q302" s="67"/>
      <c r="R302" s="67"/>
      <c r="S302" s="67"/>
      <c r="T302" s="67"/>
      <c r="U302" s="67"/>
      <c r="V302" s="70"/>
      <c r="W302" s="70"/>
    </row>
    <row r="303" spans="1:74" s="64" customFormat="1" outlineLevel="1" x14ac:dyDescent="0.25">
      <c r="A303" s="65"/>
      <c r="B303" s="71"/>
      <c r="C303" s="101"/>
      <c r="D303" s="98"/>
      <c r="E303" s="291"/>
      <c r="F303" s="242" t="s">
        <v>508</v>
      </c>
      <c r="G303" s="243" t="s">
        <v>509</v>
      </c>
      <c r="H303" s="73" t="s">
        <v>35</v>
      </c>
      <c r="I303" s="68">
        <v>21440</v>
      </c>
      <c r="J303" s="113"/>
      <c r="K303" s="66"/>
      <c r="L303" s="69"/>
      <c r="M303" s="114"/>
      <c r="N303" s="111"/>
      <c r="O303" s="67"/>
      <c r="P303" s="67"/>
      <c r="Q303" s="67"/>
      <c r="R303" s="67"/>
      <c r="S303" s="67"/>
      <c r="T303" s="67"/>
      <c r="U303" s="67"/>
      <c r="V303" s="70"/>
      <c r="W303" s="70"/>
    </row>
    <row r="304" spans="1:74" s="64" customFormat="1" outlineLevel="1" x14ac:dyDescent="0.25">
      <c r="A304" s="65"/>
      <c r="B304" s="71"/>
      <c r="C304" s="101"/>
      <c r="D304" s="98"/>
      <c r="E304" s="291"/>
      <c r="F304" s="242" t="s">
        <v>510</v>
      </c>
      <c r="G304" s="243" t="s">
        <v>511</v>
      </c>
      <c r="H304" s="73" t="s">
        <v>35</v>
      </c>
      <c r="I304" s="68">
        <v>2400</v>
      </c>
      <c r="J304" s="113"/>
      <c r="K304" s="66"/>
      <c r="L304" s="69"/>
      <c r="M304" s="114"/>
      <c r="N304" s="111"/>
      <c r="O304" s="67"/>
      <c r="P304" s="67"/>
      <c r="Q304" s="67"/>
      <c r="R304" s="67"/>
      <c r="S304" s="67"/>
      <c r="T304" s="67"/>
      <c r="U304" s="67"/>
      <c r="V304" s="70"/>
      <c r="W304" s="70"/>
    </row>
    <row r="305" spans="1:23" s="64" customFormat="1" outlineLevel="1" x14ac:dyDescent="0.25">
      <c r="A305" s="65"/>
      <c r="B305" s="71"/>
      <c r="C305" s="101"/>
      <c r="D305" s="98"/>
      <c r="E305" s="291"/>
      <c r="F305" s="242" t="s">
        <v>512</v>
      </c>
      <c r="G305" s="243" t="s">
        <v>513</v>
      </c>
      <c r="H305" s="73" t="s">
        <v>35</v>
      </c>
      <c r="I305" s="68">
        <v>1440</v>
      </c>
      <c r="J305" s="113"/>
      <c r="K305" s="66"/>
      <c r="L305" s="69"/>
      <c r="M305" s="114"/>
      <c r="N305" s="111"/>
      <c r="O305" s="67"/>
      <c r="P305" s="67"/>
      <c r="Q305" s="67"/>
      <c r="R305" s="67"/>
      <c r="S305" s="67"/>
      <c r="T305" s="67"/>
      <c r="U305" s="67"/>
      <c r="V305" s="70"/>
      <c r="W305" s="70"/>
    </row>
    <row r="306" spans="1:23" s="64" customFormat="1" outlineLevel="1" x14ac:dyDescent="0.25">
      <c r="A306" s="65"/>
      <c r="B306" s="71"/>
      <c r="C306" s="101"/>
      <c r="D306" s="98"/>
      <c r="E306" s="291"/>
      <c r="F306" s="242" t="s">
        <v>514</v>
      </c>
      <c r="G306" s="243" t="s">
        <v>515</v>
      </c>
      <c r="H306" s="73" t="s">
        <v>35</v>
      </c>
      <c r="I306" s="68">
        <v>462</v>
      </c>
      <c r="J306" s="113"/>
      <c r="K306" s="66"/>
      <c r="L306" s="69"/>
      <c r="M306" s="114"/>
      <c r="N306" s="111"/>
      <c r="O306" s="67"/>
      <c r="P306" s="67"/>
      <c r="Q306" s="67"/>
      <c r="R306" s="67"/>
      <c r="S306" s="67"/>
      <c r="T306" s="67"/>
      <c r="U306" s="67"/>
      <c r="V306" s="70"/>
      <c r="W306" s="70"/>
    </row>
    <row r="307" spans="1:23" s="64" customFormat="1" outlineLevel="1" x14ac:dyDescent="0.25">
      <c r="A307" s="65"/>
      <c r="B307" s="71"/>
      <c r="C307" s="101"/>
      <c r="D307" s="98"/>
      <c r="E307" s="291"/>
      <c r="F307" s="242" t="s">
        <v>516</v>
      </c>
      <c r="G307" s="243" t="s">
        <v>517</v>
      </c>
      <c r="H307" s="73" t="s">
        <v>35</v>
      </c>
      <c r="I307" s="68">
        <v>610</v>
      </c>
      <c r="J307" s="113"/>
      <c r="K307" s="66"/>
      <c r="L307" s="69"/>
      <c r="M307" s="114"/>
      <c r="N307" s="111"/>
      <c r="O307" s="67"/>
      <c r="P307" s="67"/>
      <c r="Q307" s="67"/>
      <c r="R307" s="67"/>
      <c r="S307" s="67"/>
      <c r="T307" s="67"/>
      <c r="U307" s="67"/>
      <c r="V307" s="70"/>
      <c r="W307" s="70"/>
    </row>
    <row r="308" spans="1:23" s="64" customFormat="1" outlineLevel="1" x14ac:dyDescent="0.25">
      <c r="A308" s="65"/>
      <c r="B308" s="71"/>
      <c r="C308" s="101"/>
      <c r="D308" s="98"/>
      <c r="E308" s="291"/>
      <c r="F308" s="242" t="s">
        <v>518</v>
      </c>
      <c r="G308" s="243" t="s">
        <v>519</v>
      </c>
      <c r="H308" s="67" t="s">
        <v>0</v>
      </c>
      <c r="I308" s="68">
        <v>300</v>
      </c>
      <c r="J308" s="113"/>
      <c r="K308" s="66"/>
      <c r="L308" s="69"/>
      <c r="M308" s="114"/>
      <c r="N308" s="111"/>
      <c r="O308" s="67"/>
      <c r="P308" s="67"/>
      <c r="Q308" s="67"/>
      <c r="R308" s="67"/>
      <c r="S308" s="67"/>
      <c r="T308" s="67"/>
      <c r="U308" s="67"/>
      <c r="V308" s="70"/>
      <c r="W308" s="70"/>
    </row>
    <row r="309" spans="1:23" s="64" customFormat="1" ht="30" outlineLevel="1" x14ac:dyDescent="0.25">
      <c r="A309" s="65"/>
      <c r="B309" s="71"/>
      <c r="C309" s="101"/>
      <c r="D309" s="98"/>
      <c r="E309" s="291"/>
      <c r="F309" s="242" t="s">
        <v>520</v>
      </c>
      <c r="G309" s="243" t="s">
        <v>521</v>
      </c>
      <c r="H309" s="73" t="s">
        <v>51</v>
      </c>
      <c r="I309" s="68">
        <v>80</v>
      </c>
      <c r="J309" s="113"/>
      <c r="K309" s="66"/>
      <c r="L309" s="69"/>
      <c r="M309" s="114"/>
      <c r="N309" s="111"/>
      <c r="O309" s="67"/>
      <c r="P309" s="67"/>
      <c r="Q309" s="67"/>
      <c r="R309" s="67"/>
      <c r="S309" s="67"/>
      <c r="T309" s="67"/>
      <c r="U309" s="67"/>
      <c r="V309" s="70"/>
      <c r="W309" s="70"/>
    </row>
    <row r="310" spans="1:23" s="64" customFormat="1" outlineLevel="1" x14ac:dyDescent="0.25">
      <c r="A310" s="65"/>
      <c r="B310" s="71"/>
      <c r="C310" s="101"/>
      <c r="D310" s="98"/>
      <c r="E310" s="291"/>
      <c r="F310" s="242" t="s">
        <v>522</v>
      </c>
      <c r="G310" s="243" t="s">
        <v>523</v>
      </c>
      <c r="H310" s="73" t="s">
        <v>51</v>
      </c>
      <c r="I310" s="68">
        <v>36</v>
      </c>
      <c r="J310" s="113"/>
      <c r="K310" s="66"/>
      <c r="L310" s="69"/>
      <c r="M310" s="114"/>
      <c r="N310" s="111"/>
      <c r="O310" s="67"/>
      <c r="P310" s="67"/>
      <c r="Q310" s="67"/>
      <c r="R310" s="67"/>
      <c r="S310" s="67"/>
      <c r="T310" s="67"/>
      <c r="U310" s="67"/>
      <c r="V310" s="70"/>
      <c r="W310" s="70"/>
    </row>
    <row r="311" spans="1:23" s="64" customFormat="1" outlineLevel="1" x14ac:dyDescent="0.25">
      <c r="A311" s="65"/>
      <c r="B311" s="71"/>
      <c r="C311" s="101"/>
      <c r="D311" s="98"/>
      <c r="E311" s="291"/>
      <c r="F311" s="242" t="s">
        <v>524</v>
      </c>
      <c r="G311" s="243" t="s">
        <v>525</v>
      </c>
      <c r="H311" s="73" t="s">
        <v>51</v>
      </c>
      <c r="I311" s="68">
        <v>6</v>
      </c>
      <c r="J311" s="113"/>
      <c r="K311" s="66"/>
      <c r="L311" s="69"/>
      <c r="M311" s="114"/>
      <c r="N311" s="111"/>
      <c r="O311" s="67"/>
      <c r="P311" s="67"/>
      <c r="Q311" s="67"/>
      <c r="R311" s="67"/>
      <c r="S311" s="67"/>
      <c r="T311" s="67"/>
      <c r="U311" s="67"/>
      <c r="V311" s="70"/>
      <c r="W311" s="70"/>
    </row>
    <row r="312" spans="1:23" s="64" customFormat="1" outlineLevel="1" x14ac:dyDescent="0.25">
      <c r="A312" s="65"/>
      <c r="B312" s="71"/>
      <c r="C312" s="101"/>
      <c r="D312" s="98"/>
      <c r="E312" s="291"/>
      <c r="F312" s="242" t="s">
        <v>526</v>
      </c>
      <c r="G312" s="243" t="s">
        <v>527</v>
      </c>
      <c r="H312" s="73" t="s">
        <v>51</v>
      </c>
      <c r="I312" s="68">
        <v>6</v>
      </c>
      <c r="J312" s="113"/>
      <c r="K312" s="66"/>
      <c r="L312" s="69"/>
      <c r="M312" s="114"/>
      <c r="N312" s="111"/>
      <c r="O312" s="67"/>
      <c r="P312" s="67"/>
      <c r="Q312" s="67"/>
      <c r="R312" s="67"/>
      <c r="S312" s="67"/>
      <c r="T312" s="67"/>
      <c r="U312" s="67"/>
      <c r="V312" s="70"/>
      <c r="W312" s="70"/>
    </row>
    <row r="313" spans="1:23" s="64" customFormat="1" outlineLevel="1" x14ac:dyDescent="0.25">
      <c r="A313" s="65"/>
      <c r="B313" s="71"/>
      <c r="C313" s="101"/>
      <c r="D313" s="98"/>
      <c r="E313" s="291"/>
      <c r="F313" s="242" t="s">
        <v>528</v>
      </c>
      <c r="G313" s="243" t="s">
        <v>529</v>
      </c>
      <c r="H313" s="73" t="s">
        <v>51</v>
      </c>
      <c r="I313" s="68">
        <v>15</v>
      </c>
      <c r="J313" s="113"/>
      <c r="K313" s="66"/>
      <c r="L313" s="69"/>
      <c r="M313" s="114"/>
      <c r="N313" s="111"/>
      <c r="O313" s="67"/>
      <c r="P313" s="67"/>
      <c r="Q313" s="67"/>
      <c r="R313" s="67"/>
      <c r="S313" s="67"/>
      <c r="T313" s="67"/>
      <c r="U313" s="67"/>
      <c r="V313" s="70"/>
      <c r="W313" s="70"/>
    </row>
    <row r="314" spans="1:23" s="64" customFormat="1" outlineLevel="1" x14ac:dyDescent="0.25">
      <c r="A314" s="65"/>
      <c r="B314" s="71"/>
      <c r="C314" s="101"/>
      <c r="D314" s="98"/>
      <c r="E314" s="291"/>
      <c r="F314" s="242" t="s">
        <v>530</v>
      </c>
      <c r="G314" s="243" t="s">
        <v>531</v>
      </c>
      <c r="H314" s="73" t="s">
        <v>51</v>
      </c>
      <c r="I314" s="68">
        <v>63</v>
      </c>
      <c r="J314" s="113"/>
      <c r="K314" s="66"/>
      <c r="L314" s="69"/>
      <c r="M314" s="114"/>
      <c r="N314" s="111"/>
      <c r="O314" s="67"/>
      <c r="P314" s="67"/>
      <c r="Q314" s="67"/>
      <c r="R314" s="67"/>
      <c r="S314" s="67"/>
      <c r="T314" s="67"/>
      <c r="U314" s="67"/>
      <c r="V314" s="70"/>
      <c r="W314" s="70"/>
    </row>
    <row r="315" spans="1:23" s="64" customFormat="1" outlineLevel="1" x14ac:dyDescent="0.25">
      <c r="A315" s="65"/>
      <c r="B315" s="71"/>
      <c r="C315" s="101"/>
      <c r="D315" s="98"/>
      <c r="E315" s="291"/>
      <c r="F315" s="242" t="s">
        <v>532</v>
      </c>
      <c r="G315" s="243" t="s">
        <v>533</v>
      </c>
      <c r="H315" s="73" t="s">
        <v>51</v>
      </c>
      <c r="I315" s="68">
        <v>26</v>
      </c>
      <c r="J315" s="113"/>
      <c r="K315" s="66"/>
      <c r="L315" s="69"/>
      <c r="M315" s="114"/>
      <c r="N315" s="111"/>
      <c r="O315" s="67"/>
      <c r="P315" s="67"/>
      <c r="Q315" s="67"/>
      <c r="R315" s="67"/>
      <c r="S315" s="67"/>
      <c r="T315" s="67"/>
      <c r="U315" s="67"/>
      <c r="V315" s="70"/>
      <c r="W315" s="70"/>
    </row>
    <row r="316" spans="1:23" s="64" customFormat="1" outlineLevel="1" x14ac:dyDescent="0.25">
      <c r="A316" s="65"/>
      <c r="B316" s="71"/>
      <c r="C316" s="101"/>
      <c r="D316" s="98"/>
      <c r="E316" s="291"/>
      <c r="F316" s="242" t="s">
        <v>534</v>
      </c>
      <c r="G316" s="243" t="s">
        <v>535</v>
      </c>
      <c r="H316" s="73" t="s">
        <v>51</v>
      </c>
      <c r="I316" s="68">
        <v>45</v>
      </c>
      <c r="J316" s="113"/>
      <c r="K316" s="66"/>
      <c r="L316" s="69"/>
      <c r="M316" s="114"/>
      <c r="N316" s="111"/>
      <c r="O316" s="67"/>
      <c r="P316" s="67"/>
      <c r="Q316" s="67"/>
      <c r="R316" s="67"/>
      <c r="S316" s="67"/>
      <c r="T316" s="67"/>
      <c r="U316" s="67"/>
      <c r="V316" s="70"/>
      <c r="W316" s="70"/>
    </row>
    <row r="317" spans="1:23" s="64" customFormat="1" ht="30" outlineLevel="1" x14ac:dyDescent="0.25">
      <c r="A317" s="65"/>
      <c r="B317" s="71"/>
      <c r="C317" s="101"/>
      <c r="D317" s="98"/>
      <c r="E317" s="291"/>
      <c r="F317" s="242" t="s">
        <v>536</v>
      </c>
      <c r="G317" s="243" t="s">
        <v>537</v>
      </c>
      <c r="H317" s="73" t="s">
        <v>51</v>
      </c>
      <c r="I317" s="68">
        <v>63</v>
      </c>
      <c r="J317" s="113"/>
      <c r="K317" s="66"/>
      <c r="L317" s="69"/>
      <c r="M317" s="114"/>
      <c r="N317" s="111"/>
      <c r="O317" s="67"/>
      <c r="P317" s="67"/>
      <c r="Q317" s="67"/>
      <c r="R317" s="67"/>
      <c r="S317" s="67"/>
      <c r="T317" s="67"/>
      <c r="U317" s="67"/>
      <c r="V317" s="70"/>
      <c r="W317" s="70"/>
    </row>
    <row r="318" spans="1:23" s="64" customFormat="1" ht="30" outlineLevel="1" x14ac:dyDescent="0.25">
      <c r="A318" s="65"/>
      <c r="B318" s="71"/>
      <c r="C318" s="101"/>
      <c r="D318" s="98"/>
      <c r="E318" s="291"/>
      <c r="F318" s="242" t="s">
        <v>538</v>
      </c>
      <c r="G318" s="243" t="s">
        <v>539</v>
      </c>
      <c r="H318" s="73" t="s">
        <v>51</v>
      </c>
      <c r="I318" s="68">
        <v>11</v>
      </c>
      <c r="J318" s="113"/>
      <c r="K318" s="66"/>
      <c r="L318" s="69"/>
      <c r="M318" s="114"/>
      <c r="N318" s="111"/>
      <c r="O318" s="67"/>
      <c r="P318" s="67"/>
      <c r="Q318" s="67"/>
      <c r="R318" s="67"/>
      <c r="S318" s="67"/>
      <c r="T318" s="67"/>
      <c r="U318" s="67"/>
      <c r="V318" s="70"/>
      <c r="W318" s="70"/>
    </row>
    <row r="319" spans="1:23" s="64" customFormat="1" outlineLevel="1" x14ac:dyDescent="0.25">
      <c r="A319" s="65"/>
      <c r="B319" s="71"/>
      <c r="C319" s="101"/>
      <c r="D319" s="98"/>
      <c r="E319" s="291"/>
      <c r="F319" s="242" t="s">
        <v>540</v>
      </c>
      <c r="G319" s="243" t="s">
        <v>541</v>
      </c>
      <c r="H319" s="73" t="s">
        <v>51</v>
      </c>
      <c r="I319" s="68">
        <v>10</v>
      </c>
      <c r="J319" s="113"/>
      <c r="K319" s="66"/>
      <c r="L319" s="69"/>
      <c r="M319" s="114"/>
      <c r="N319" s="111"/>
      <c r="O319" s="67"/>
      <c r="P319" s="67"/>
      <c r="Q319" s="67"/>
      <c r="R319" s="67"/>
      <c r="S319" s="67"/>
      <c r="T319" s="67"/>
      <c r="U319" s="67"/>
      <c r="V319" s="70"/>
      <c r="W319" s="70"/>
    </row>
    <row r="320" spans="1:23" s="64" customFormat="1" ht="45" outlineLevel="1" x14ac:dyDescent="0.25">
      <c r="A320" s="65"/>
      <c r="B320" s="71"/>
      <c r="C320" s="101"/>
      <c r="D320" s="98"/>
      <c r="E320" s="291"/>
      <c r="F320" s="242" t="s">
        <v>542</v>
      </c>
      <c r="G320" s="243" t="s">
        <v>543</v>
      </c>
      <c r="H320" s="73" t="s">
        <v>51</v>
      </c>
      <c r="I320" s="68">
        <v>44</v>
      </c>
      <c r="J320" s="113"/>
      <c r="K320" s="66"/>
      <c r="L320" s="69"/>
      <c r="M320" s="114"/>
      <c r="N320" s="111"/>
      <c r="O320" s="67"/>
      <c r="P320" s="67"/>
      <c r="Q320" s="67"/>
      <c r="R320" s="67"/>
      <c r="S320" s="67"/>
      <c r="T320" s="67"/>
      <c r="U320" s="67"/>
      <c r="V320" s="70"/>
      <c r="W320" s="70"/>
    </row>
    <row r="321" spans="1:74" s="64" customFormat="1" ht="30" outlineLevel="1" x14ac:dyDescent="0.25">
      <c r="A321" s="65"/>
      <c r="B321" s="71"/>
      <c r="C321" s="101"/>
      <c r="D321" s="98"/>
      <c r="E321" s="291"/>
      <c r="F321" s="242" t="s">
        <v>544</v>
      </c>
      <c r="G321" s="243" t="s">
        <v>545</v>
      </c>
      <c r="H321" s="73" t="s">
        <v>51</v>
      </c>
      <c r="I321" s="68">
        <v>8</v>
      </c>
      <c r="J321" s="113"/>
      <c r="K321" s="66"/>
      <c r="L321" s="69"/>
      <c r="M321" s="114"/>
      <c r="N321" s="111"/>
      <c r="O321" s="67"/>
      <c r="P321" s="67"/>
      <c r="Q321" s="67"/>
      <c r="R321" s="67"/>
      <c r="S321" s="67"/>
      <c r="T321" s="67"/>
      <c r="U321" s="67"/>
      <c r="V321" s="70"/>
      <c r="W321" s="70"/>
    </row>
    <row r="322" spans="1:74" s="64" customFormat="1" outlineLevel="1" x14ac:dyDescent="0.25">
      <c r="A322" s="65"/>
      <c r="B322" s="71"/>
      <c r="C322" s="101"/>
      <c r="D322" s="98"/>
      <c r="E322" s="291"/>
      <c r="F322" s="242" t="s">
        <v>546</v>
      </c>
      <c r="G322" s="243" t="s">
        <v>547</v>
      </c>
      <c r="H322" s="73" t="s">
        <v>51</v>
      </c>
      <c r="I322" s="68">
        <v>75</v>
      </c>
      <c r="J322" s="113"/>
      <c r="K322" s="66"/>
      <c r="L322" s="69"/>
      <c r="M322" s="114"/>
      <c r="N322" s="111"/>
      <c r="O322" s="67"/>
      <c r="P322" s="67"/>
      <c r="Q322" s="67"/>
      <c r="R322" s="67"/>
      <c r="S322" s="67"/>
      <c r="T322" s="67"/>
      <c r="U322" s="67"/>
      <c r="V322" s="70"/>
      <c r="W322" s="70"/>
    </row>
    <row r="323" spans="1:74" s="64" customFormat="1" outlineLevel="1" x14ac:dyDescent="0.25">
      <c r="A323" s="65"/>
      <c r="B323" s="71"/>
      <c r="C323" s="101"/>
      <c r="D323" s="98"/>
      <c r="E323" s="291"/>
      <c r="F323" s="242" t="s">
        <v>548</v>
      </c>
      <c r="G323" s="243" t="s">
        <v>549</v>
      </c>
      <c r="H323" s="73" t="s">
        <v>51</v>
      </c>
      <c r="I323" s="68">
        <v>74</v>
      </c>
      <c r="J323" s="113"/>
      <c r="K323" s="66"/>
      <c r="L323" s="69"/>
      <c r="M323" s="114"/>
      <c r="N323" s="111"/>
      <c r="O323" s="67"/>
      <c r="P323" s="67"/>
      <c r="Q323" s="67"/>
      <c r="R323" s="67"/>
      <c r="S323" s="67"/>
      <c r="T323" s="67"/>
      <c r="U323" s="67"/>
      <c r="V323" s="70"/>
      <c r="W323" s="70"/>
    </row>
    <row r="324" spans="1:74" s="64" customFormat="1" outlineLevel="1" x14ac:dyDescent="0.25">
      <c r="A324" s="65"/>
      <c r="B324" s="71"/>
      <c r="C324" s="101"/>
      <c r="D324" s="98"/>
      <c r="E324" s="291"/>
      <c r="F324" s="242" t="s">
        <v>550</v>
      </c>
      <c r="G324" s="243" t="s">
        <v>551</v>
      </c>
      <c r="H324" s="73" t="s">
        <v>51</v>
      </c>
      <c r="I324" s="68">
        <v>36</v>
      </c>
      <c r="J324" s="113"/>
      <c r="K324" s="66"/>
      <c r="L324" s="69"/>
      <c r="M324" s="114"/>
      <c r="N324" s="111"/>
      <c r="O324" s="67"/>
      <c r="P324" s="67"/>
      <c r="Q324" s="67"/>
      <c r="R324" s="67"/>
      <c r="S324" s="67"/>
      <c r="T324" s="67"/>
      <c r="U324" s="67"/>
      <c r="V324" s="70"/>
      <c r="W324" s="70"/>
    </row>
    <row r="325" spans="1:74" s="64" customFormat="1" ht="45" outlineLevel="1" x14ac:dyDescent="0.25">
      <c r="A325" s="65"/>
      <c r="B325" s="71"/>
      <c r="C325" s="101"/>
      <c r="D325" s="98"/>
      <c r="E325" s="291"/>
      <c r="F325" s="242" t="s">
        <v>552</v>
      </c>
      <c r="G325" s="243" t="s">
        <v>553</v>
      </c>
      <c r="H325" s="67" t="s">
        <v>0</v>
      </c>
      <c r="I325" s="68">
        <v>50500</v>
      </c>
      <c r="J325" s="113"/>
      <c r="K325" s="66"/>
      <c r="L325" s="69"/>
      <c r="M325" s="114"/>
      <c r="N325" s="111"/>
      <c r="O325" s="67"/>
      <c r="P325" s="67"/>
      <c r="Q325" s="67"/>
      <c r="R325" s="67"/>
      <c r="S325" s="67"/>
      <c r="T325" s="67"/>
      <c r="U325" s="67"/>
      <c r="V325" s="70"/>
      <c r="W325" s="70"/>
    </row>
    <row r="326" spans="1:74" s="64" customFormat="1" outlineLevel="1" x14ac:dyDescent="0.25">
      <c r="A326" s="65"/>
      <c r="B326" s="71"/>
      <c r="C326" s="101"/>
      <c r="D326" s="98"/>
      <c r="E326" s="291"/>
      <c r="F326" s="242" t="s">
        <v>554</v>
      </c>
      <c r="G326" s="243" t="s">
        <v>555</v>
      </c>
      <c r="H326" s="67" t="s">
        <v>0</v>
      </c>
      <c r="I326" s="68">
        <v>17500</v>
      </c>
      <c r="J326" s="113"/>
      <c r="K326" s="66"/>
      <c r="L326" s="69"/>
      <c r="M326" s="114"/>
      <c r="N326" s="111"/>
      <c r="O326" s="67"/>
      <c r="P326" s="67"/>
      <c r="Q326" s="67"/>
      <c r="R326" s="67"/>
      <c r="S326" s="67"/>
      <c r="T326" s="67"/>
      <c r="U326" s="67"/>
      <c r="V326" s="70"/>
      <c r="W326" s="70"/>
    </row>
    <row r="327" spans="1:74" s="64" customFormat="1" outlineLevel="1" x14ac:dyDescent="0.25">
      <c r="A327" s="65"/>
      <c r="B327" s="71"/>
      <c r="C327" s="101"/>
      <c r="D327" s="98"/>
      <c r="E327" s="291"/>
      <c r="F327" s="242" t="s">
        <v>556</v>
      </c>
      <c r="G327" s="243" t="s">
        <v>557</v>
      </c>
      <c r="H327" s="73" t="s">
        <v>51</v>
      </c>
      <c r="I327" s="68">
        <v>676</v>
      </c>
      <c r="J327" s="113"/>
      <c r="K327" s="66"/>
      <c r="L327" s="69"/>
      <c r="M327" s="114"/>
      <c r="N327" s="111"/>
      <c r="O327" s="67"/>
      <c r="P327" s="67"/>
      <c r="Q327" s="67"/>
      <c r="R327" s="67"/>
      <c r="S327" s="67"/>
      <c r="T327" s="67"/>
      <c r="U327" s="67"/>
      <c r="V327" s="70"/>
      <c r="W327" s="70"/>
    </row>
    <row r="328" spans="1:74" s="64" customFormat="1" ht="30" outlineLevel="1" x14ac:dyDescent="0.25">
      <c r="A328" s="65"/>
      <c r="B328" s="71"/>
      <c r="C328" s="101"/>
      <c r="D328" s="98"/>
      <c r="E328" s="291"/>
      <c r="F328" s="242" t="s">
        <v>558</v>
      </c>
      <c r="G328" s="243" t="s">
        <v>559</v>
      </c>
      <c r="H328" s="67" t="s">
        <v>0</v>
      </c>
      <c r="I328" s="68">
        <v>2300</v>
      </c>
      <c r="J328" s="113"/>
      <c r="K328" s="66"/>
      <c r="L328" s="69"/>
      <c r="M328" s="114"/>
      <c r="N328" s="111"/>
      <c r="O328" s="67"/>
      <c r="P328" s="67"/>
      <c r="Q328" s="67"/>
      <c r="R328" s="67"/>
      <c r="S328" s="67"/>
      <c r="T328" s="67"/>
      <c r="U328" s="67"/>
      <c r="V328" s="70"/>
      <c r="W328" s="70"/>
    </row>
    <row r="329" spans="1:74" s="64" customFormat="1" outlineLevel="1" x14ac:dyDescent="0.25">
      <c r="A329" s="65"/>
      <c r="B329" s="71"/>
      <c r="C329" s="101"/>
      <c r="D329" s="98"/>
      <c r="E329" s="294"/>
      <c r="F329" s="242" t="s">
        <v>560</v>
      </c>
      <c r="G329" s="243" t="s">
        <v>561</v>
      </c>
      <c r="H329" s="73" t="s">
        <v>51</v>
      </c>
      <c r="I329" s="117">
        <v>2</v>
      </c>
      <c r="J329" s="118"/>
      <c r="K329" s="119"/>
      <c r="L329" s="120"/>
      <c r="M329" s="121"/>
      <c r="N329" s="116"/>
      <c r="O329" s="122"/>
      <c r="P329" s="122"/>
      <c r="Q329" s="122"/>
      <c r="R329" s="122"/>
      <c r="S329" s="122"/>
      <c r="T329" s="122"/>
      <c r="U329" s="122"/>
      <c r="V329" s="123"/>
      <c r="W329" s="123"/>
    </row>
    <row r="330" spans="1:74" s="64" customFormat="1" outlineLevel="1" x14ac:dyDescent="0.25">
      <c r="A330" s="65"/>
      <c r="B330" s="71"/>
      <c r="C330" s="101"/>
      <c r="D330" s="98"/>
      <c r="E330" s="294"/>
      <c r="F330" s="242" t="s">
        <v>562</v>
      </c>
      <c r="G330" s="243" t="s">
        <v>563</v>
      </c>
      <c r="H330" s="73" t="s">
        <v>51</v>
      </c>
      <c r="I330" s="117">
        <v>2</v>
      </c>
      <c r="J330" s="118"/>
      <c r="K330" s="119"/>
      <c r="L330" s="120"/>
      <c r="M330" s="121"/>
      <c r="N330" s="116"/>
      <c r="O330" s="122"/>
      <c r="P330" s="122"/>
      <c r="Q330" s="122"/>
      <c r="R330" s="122"/>
      <c r="S330" s="122"/>
      <c r="T330" s="122"/>
      <c r="U330" s="122"/>
      <c r="V330" s="123"/>
      <c r="W330" s="123"/>
    </row>
    <row r="331" spans="1:74" s="64" customFormat="1" outlineLevel="1" x14ac:dyDescent="0.25">
      <c r="A331" s="65"/>
      <c r="B331" s="71"/>
      <c r="C331" s="101"/>
      <c r="D331" s="98"/>
      <c r="E331" s="294"/>
      <c r="F331" s="242" t="s">
        <v>564</v>
      </c>
      <c r="G331" s="243" t="s">
        <v>565</v>
      </c>
      <c r="H331" s="73" t="s">
        <v>51</v>
      </c>
      <c r="I331" s="117">
        <v>4</v>
      </c>
      <c r="J331" s="118"/>
      <c r="K331" s="119"/>
      <c r="L331" s="120"/>
      <c r="M331" s="121"/>
      <c r="N331" s="116"/>
      <c r="O331" s="122"/>
      <c r="P331" s="122"/>
      <c r="Q331" s="122"/>
      <c r="R331" s="122"/>
      <c r="S331" s="122"/>
      <c r="T331" s="122"/>
      <c r="U331" s="122"/>
      <c r="V331" s="123"/>
      <c r="W331" s="123"/>
    </row>
    <row r="332" spans="1:74" s="64" customFormat="1" outlineLevel="1" x14ac:dyDescent="0.25">
      <c r="A332" s="65"/>
      <c r="B332" s="71"/>
      <c r="C332" s="101"/>
      <c r="D332" s="98"/>
      <c r="E332" s="294"/>
      <c r="F332" s="242" t="s">
        <v>566</v>
      </c>
      <c r="G332" s="243" t="s">
        <v>567</v>
      </c>
      <c r="H332" s="73" t="s">
        <v>51</v>
      </c>
      <c r="I332" s="117">
        <v>24</v>
      </c>
      <c r="J332" s="118"/>
      <c r="K332" s="119"/>
      <c r="L332" s="120"/>
      <c r="M332" s="121"/>
      <c r="N332" s="116"/>
      <c r="O332" s="122"/>
      <c r="P332" s="122"/>
      <c r="Q332" s="122"/>
      <c r="R332" s="122"/>
      <c r="S332" s="122"/>
      <c r="T332" s="122"/>
      <c r="U332" s="122"/>
      <c r="V332" s="123"/>
      <c r="W332" s="123"/>
    </row>
    <row r="333" spans="1:74" s="64" customFormat="1" outlineLevel="1" x14ac:dyDescent="0.25">
      <c r="A333" s="65"/>
      <c r="B333" s="71"/>
      <c r="C333" s="101"/>
      <c r="D333" s="98"/>
      <c r="E333" s="294"/>
      <c r="F333" s="242" t="s">
        <v>568</v>
      </c>
      <c r="G333" s="243" t="s">
        <v>569</v>
      </c>
      <c r="H333" s="73" t="s">
        <v>51</v>
      </c>
      <c r="I333" s="117">
        <v>2</v>
      </c>
      <c r="J333" s="118"/>
      <c r="K333" s="119"/>
      <c r="L333" s="120"/>
      <c r="M333" s="121"/>
      <c r="N333" s="116"/>
      <c r="O333" s="122"/>
      <c r="P333" s="122"/>
      <c r="Q333" s="122"/>
      <c r="R333" s="122"/>
      <c r="S333" s="122"/>
      <c r="T333" s="122"/>
      <c r="U333" s="122"/>
      <c r="V333" s="123"/>
      <c r="W333" s="123"/>
    </row>
    <row r="334" spans="1:74" s="64" customFormat="1" outlineLevel="1" x14ac:dyDescent="0.25">
      <c r="A334" s="65"/>
      <c r="B334" s="71"/>
      <c r="C334" s="101"/>
      <c r="D334" s="98"/>
      <c r="E334" s="134"/>
      <c r="F334" s="242" t="s">
        <v>570</v>
      </c>
      <c r="G334" s="243" t="s">
        <v>571</v>
      </c>
      <c r="H334" s="73" t="s">
        <v>51</v>
      </c>
      <c r="I334" s="74">
        <v>30</v>
      </c>
      <c r="J334" s="102"/>
      <c r="K334" s="72"/>
      <c r="L334" s="75"/>
      <c r="M334" s="76"/>
      <c r="N334" s="99"/>
      <c r="O334" s="73"/>
      <c r="P334" s="73"/>
      <c r="Q334" s="73"/>
      <c r="R334" s="73"/>
      <c r="S334" s="73"/>
      <c r="T334" s="73"/>
      <c r="U334" s="73"/>
      <c r="V334" s="77"/>
      <c r="W334" s="77"/>
    </row>
    <row r="335" spans="1:74" s="64" customFormat="1" outlineLevel="1" x14ac:dyDescent="0.25">
      <c r="A335" s="65"/>
      <c r="B335" s="71"/>
      <c r="C335" s="101"/>
      <c r="D335" s="98"/>
      <c r="E335" s="134"/>
      <c r="F335" s="242" t="s">
        <v>1510</v>
      </c>
      <c r="G335" s="243" t="s">
        <v>1511</v>
      </c>
      <c r="H335" s="73" t="s">
        <v>51</v>
      </c>
      <c r="I335" s="74">
        <v>12</v>
      </c>
      <c r="J335" s="102"/>
      <c r="K335" s="72"/>
      <c r="L335" s="75"/>
      <c r="M335" s="76"/>
      <c r="N335" s="99"/>
      <c r="O335" s="73"/>
      <c r="P335" s="73"/>
      <c r="Q335" s="73"/>
      <c r="R335" s="73"/>
      <c r="S335" s="73"/>
      <c r="T335" s="73"/>
      <c r="U335" s="73"/>
      <c r="V335" s="77"/>
      <c r="W335" s="77"/>
    </row>
    <row r="336" spans="1:74" s="155" customFormat="1" x14ac:dyDescent="0.25">
      <c r="A336" s="201" t="s">
        <v>572</v>
      </c>
      <c r="B336" s="146" t="s">
        <v>573</v>
      </c>
      <c r="C336" s="147" t="s">
        <v>574</v>
      </c>
      <c r="D336" s="148"/>
      <c r="E336" s="287"/>
      <c r="F336" s="240"/>
      <c r="G336" s="241"/>
      <c r="H336" s="150"/>
      <c r="I336" s="151"/>
      <c r="J336" s="278"/>
      <c r="K336" s="152"/>
      <c r="L336" s="75"/>
      <c r="M336" s="153"/>
      <c r="N336" s="149"/>
      <c r="O336" s="150"/>
      <c r="P336" s="150"/>
      <c r="Q336" s="150"/>
      <c r="R336" s="150"/>
      <c r="S336" s="150"/>
      <c r="T336" s="150"/>
      <c r="U336" s="150"/>
      <c r="V336" s="154"/>
      <c r="W336" s="154"/>
      <c r="X336" s="64"/>
      <c r="Y336" s="64"/>
      <c r="Z336" s="64"/>
      <c r="AA336" s="64"/>
      <c r="AB336" s="64"/>
      <c r="AC336" s="64"/>
      <c r="AD336" s="64"/>
      <c r="AE336" s="64"/>
      <c r="AF336" s="64"/>
      <c r="AG336" s="64"/>
      <c r="AH336" s="64"/>
      <c r="AI336" s="64"/>
      <c r="AJ336" s="64"/>
      <c r="AK336" s="64"/>
      <c r="AL336" s="64"/>
      <c r="AM336" s="64"/>
      <c r="AN336" s="64"/>
      <c r="AO336" s="64"/>
      <c r="AP336" s="64"/>
      <c r="AQ336" s="64"/>
      <c r="AR336" s="64"/>
      <c r="AS336" s="64"/>
      <c r="AT336" s="64"/>
      <c r="AU336" s="64"/>
      <c r="AV336" s="64"/>
      <c r="AW336" s="64"/>
      <c r="AX336" s="64"/>
      <c r="AY336" s="64"/>
      <c r="AZ336" s="64"/>
      <c r="BA336" s="64"/>
      <c r="BB336" s="64"/>
      <c r="BC336" s="64"/>
      <c r="BD336" s="64"/>
      <c r="BE336" s="64"/>
      <c r="BF336" s="64"/>
      <c r="BG336" s="64"/>
      <c r="BH336" s="64"/>
      <c r="BI336" s="64"/>
      <c r="BJ336" s="64"/>
      <c r="BK336" s="64"/>
      <c r="BL336" s="64"/>
      <c r="BM336" s="64"/>
      <c r="BN336" s="64"/>
      <c r="BO336" s="64"/>
      <c r="BP336" s="64"/>
      <c r="BQ336" s="64"/>
      <c r="BR336" s="64"/>
      <c r="BS336" s="64"/>
      <c r="BT336" s="64"/>
      <c r="BU336" s="64"/>
      <c r="BV336" s="64"/>
    </row>
    <row r="337" spans="1:74" s="145" customFormat="1" x14ac:dyDescent="0.25">
      <c r="A337" s="337" t="s">
        <v>1591</v>
      </c>
      <c r="B337" s="338"/>
      <c r="C337" s="339"/>
      <c r="D337" s="288"/>
      <c r="E337" s="289">
        <f>D337*1.18</f>
        <v>0</v>
      </c>
      <c r="F337" s="161"/>
      <c r="G337" s="162"/>
      <c r="H337" s="156"/>
      <c r="I337" s="157"/>
      <c r="J337" s="158"/>
      <c r="K337" s="143"/>
      <c r="L337" s="44"/>
      <c r="M337" s="51" t="s">
        <v>1331</v>
      </c>
      <c r="N337" s="228"/>
      <c r="O337" s="7"/>
      <c r="P337" s="7"/>
      <c r="Q337" s="7"/>
      <c r="R337" s="7"/>
      <c r="S337" s="7"/>
      <c r="T337" s="7"/>
      <c r="U337" s="142"/>
      <c r="V337" s="144"/>
      <c r="W337" s="144"/>
      <c r="X337" s="64"/>
      <c r="Y337" s="64"/>
      <c r="Z337" s="64"/>
      <c r="AA337" s="64"/>
      <c r="AB337" s="64"/>
      <c r="AC337" s="64"/>
      <c r="AD337" s="64"/>
      <c r="AE337" s="64"/>
      <c r="AF337" s="64"/>
      <c r="AG337" s="64"/>
      <c r="AH337" s="64"/>
      <c r="AI337" s="64"/>
      <c r="AJ337" s="64"/>
      <c r="AK337" s="64"/>
      <c r="AL337" s="64"/>
      <c r="AM337" s="64"/>
      <c r="AN337" s="64"/>
      <c r="AO337" s="64"/>
      <c r="AP337" s="64"/>
      <c r="AQ337" s="64"/>
      <c r="AR337" s="64"/>
      <c r="AS337" s="64"/>
      <c r="AT337" s="64"/>
      <c r="AU337" s="64"/>
      <c r="AV337" s="64"/>
      <c r="AW337" s="64"/>
      <c r="AX337" s="64"/>
      <c r="AY337" s="64"/>
      <c r="AZ337" s="64"/>
      <c r="BA337" s="64"/>
      <c r="BB337" s="64"/>
      <c r="BC337" s="64"/>
      <c r="BD337" s="64"/>
      <c r="BE337" s="64"/>
      <c r="BF337" s="64"/>
      <c r="BG337" s="64"/>
      <c r="BH337" s="64"/>
      <c r="BI337" s="64"/>
      <c r="BJ337" s="64"/>
      <c r="BK337" s="64"/>
      <c r="BL337" s="64"/>
      <c r="BM337" s="64"/>
      <c r="BN337" s="64"/>
      <c r="BO337" s="64"/>
      <c r="BP337" s="64"/>
      <c r="BQ337" s="64"/>
      <c r="BR337" s="64"/>
      <c r="BS337" s="64"/>
      <c r="BT337" s="64"/>
      <c r="BU337" s="64"/>
      <c r="BV337" s="64"/>
    </row>
    <row r="338" spans="1:74" s="145" customFormat="1" x14ac:dyDescent="0.25">
      <c r="A338" s="1"/>
      <c r="B338" s="2"/>
      <c r="C338" s="101"/>
      <c r="D338" s="84"/>
      <c r="E338" s="134"/>
      <c r="F338" s="343" t="s">
        <v>1531</v>
      </c>
      <c r="G338" s="344"/>
      <c r="H338" s="344"/>
      <c r="I338" s="345"/>
      <c r="J338" s="279"/>
      <c r="K338" s="141">
        <f>J338*1.18</f>
        <v>0</v>
      </c>
      <c r="L338" s="37"/>
      <c r="M338" s="51" t="s">
        <v>1332</v>
      </c>
      <c r="N338" s="228"/>
      <c r="O338" s="159"/>
      <c r="P338" s="159"/>
      <c r="Q338" s="159"/>
      <c r="R338" s="159"/>
      <c r="S338" s="159"/>
      <c r="T338" s="159"/>
      <c r="U338" s="142"/>
      <c r="V338" s="144"/>
      <c r="W338" s="144"/>
      <c r="X338" s="64"/>
      <c r="Y338" s="64"/>
      <c r="Z338" s="64"/>
      <c r="AA338" s="64"/>
      <c r="AB338" s="64"/>
      <c r="AC338" s="64"/>
      <c r="AD338" s="64"/>
      <c r="AE338" s="64"/>
      <c r="AF338" s="64"/>
      <c r="AG338" s="64"/>
      <c r="AH338" s="64"/>
      <c r="AI338" s="64"/>
      <c r="AJ338" s="64"/>
      <c r="AK338" s="64"/>
      <c r="AL338" s="64"/>
      <c r="AM338" s="64"/>
      <c r="AN338" s="64"/>
      <c r="AO338" s="64"/>
      <c r="AP338" s="64"/>
      <c r="AQ338" s="64"/>
      <c r="AR338" s="64"/>
      <c r="AS338" s="64"/>
      <c r="AT338" s="64"/>
      <c r="AU338" s="64"/>
      <c r="AV338" s="64"/>
      <c r="AW338" s="64"/>
      <c r="AX338" s="64"/>
      <c r="AY338" s="64"/>
      <c r="AZ338" s="64"/>
      <c r="BA338" s="64"/>
      <c r="BB338" s="64"/>
      <c r="BC338" s="64"/>
      <c r="BD338" s="64"/>
      <c r="BE338" s="64"/>
      <c r="BF338" s="64"/>
      <c r="BG338" s="64"/>
      <c r="BH338" s="64"/>
      <c r="BI338" s="64"/>
      <c r="BJ338" s="64"/>
      <c r="BK338" s="64"/>
      <c r="BL338" s="64"/>
      <c r="BM338" s="64"/>
      <c r="BN338" s="64"/>
      <c r="BO338" s="64"/>
      <c r="BP338" s="64"/>
      <c r="BQ338" s="64"/>
      <c r="BR338" s="64"/>
      <c r="BS338" s="64"/>
      <c r="BT338" s="64"/>
      <c r="BU338" s="64"/>
      <c r="BV338" s="64"/>
    </row>
    <row r="339" spans="1:74" s="64" customFormat="1" outlineLevel="1" x14ac:dyDescent="0.25">
      <c r="A339" s="65"/>
      <c r="B339" s="71"/>
      <c r="C339" s="101"/>
      <c r="D339" s="98"/>
      <c r="E339" s="291"/>
      <c r="F339" s="242" t="s">
        <v>575</v>
      </c>
      <c r="G339" s="245" t="s">
        <v>576</v>
      </c>
      <c r="H339" s="67"/>
      <c r="I339" s="68"/>
      <c r="J339" s="113"/>
      <c r="K339" s="66"/>
      <c r="L339" s="69"/>
      <c r="M339" s="114"/>
      <c r="N339" s="111"/>
      <c r="O339" s="67"/>
      <c r="P339" s="67"/>
      <c r="Q339" s="67"/>
      <c r="R339" s="67"/>
      <c r="S339" s="67"/>
      <c r="T339" s="67"/>
      <c r="U339" s="67"/>
      <c r="V339" s="70"/>
      <c r="W339" s="70"/>
    </row>
    <row r="340" spans="1:74" s="64" customFormat="1" outlineLevel="1" x14ac:dyDescent="0.25">
      <c r="A340" s="65"/>
      <c r="B340" s="71"/>
      <c r="C340" s="101"/>
      <c r="D340" s="98"/>
      <c r="E340" s="291"/>
      <c r="F340" s="242" t="s">
        <v>577</v>
      </c>
      <c r="G340" s="243" t="s">
        <v>578</v>
      </c>
      <c r="H340" s="73" t="s">
        <v>51</v>
      </c>
      <c r="I340" s="68">
        <v>1</v>
      </c>
      <c r="J340" s="113"/>
      <c r="K340" s="66"/>
      <c r="L340" s="69"/>
      <c r="M340" s="114"/>
      <c r="N340" s="111"/>
      <c r="O340" s="67"/>
      <c r="P340" s="67"/>
      <c r="Q340" s="67"/>
      <c r="R340" s="67"/>
      <c r="S340" s="67"/>
      <c r="T340" s="67"/>
      <c r="U340" s="67"/>
      <c r="V340" s="70"/>
      <c r="W340" s="70"/>
    </row>
    <row r="341" spans="1:74" s="64" customFormat="1" outlineLevel="1" x14ac:dyDescent="0.25">
      <c r="A341" s="65"/>
      <c r="B341" s="71"/>
      <c r="C341" s="101"/>
      <c r="D341" s="98"/>
      <c r="E341" s="291"/>
      <c r="F341" s="242" t="s">
        <v>579</v>
      </c>
      <c r="G341" s="243" t="s">
        <v>580</v>
      </c>
      <c r="H341" s="73" t="s">
        <v>370</v>
      </c>
      <c r="I341" s="68">
        <v>1</v>
      </c>
      <c r="J341" s="113"/>
      <c r="K341" s="66"/>
      <c r="L341" s="69"/>
      <c r="M341" s="114"/>
      <c r="N341" s="111"/>
      <c r="O341" s="67"/>
      <c r="P341" s="67"/>
      <c r="Q341" s="67"/>
      <c r="R341" s="67"/>
      <c r="S341" s="67"/>
      <c r="T341" s="67"/>
      <c r="U341" s="67"/>
      <c r="V341" s="70"/>
      <c r="W341" s="70"/>
    </row>
    <row r="342" spans="1:74" s="64" customFormat="1" ht="30" outlineLevel="1" x14ac:dyDescent="0.25">
      <c r="A342" s="65"/>
      <c r="B342" s="71"/>
      <c r="C342" s="101"/>
      <c r="D342" s="98"/>
      <c r="E342" s="291"/>
      <c r="F342" s="242" t="s">
        <v>581</v>
      </c>
      <c r="G342" s="243" t="s">
        <v>582</v>
      </c>
      <c r="H342" s="67" t="s">
        <v>583</v>
      </c>
      <c r="I342" s="68">
        <v>1</v>
      </c>
      <c r="J342" s="113"/>
      <c r="K342" s="66"/>
      <c r="L342" s="69"/>
      <c r="M342" s="114"/>
      <c r="N342" s="111"/>
      <c r="O342" s="67"/>
      <c r="P342" s="67"/>
      <c r="Q342" s="67"/>
      <c r="R342" s="67"/>
      <c r="S342" s="67"/>
      <c r="T342" s="67"/>
      <c r="U342" s="67"/>
      <c r="V342" s="70"/>
      <c r="W342" s="70"/>
    </row>
    <row r="343" spans="1:74" s="64" customFormat="1" ht="30" outlineLevel="1" x14ac:dyDescent="0.25">
      <c r="A343" s="65"/>
      <c r="B343" s="71"/>
      <c r="C343" s="101"/>
      <c r="D343" s="98"/>
      <c r="E343" s="291"/>
      <c r="F343" s="242" t="s">
        <v>584</v>
      </c>
      <c r="G343" s="243" t="s">
        <v>585</v>
      </c>
      <c r="H343" s="73" t="s">
        <v>51</v>
      </c>
      <c r="I343" s="68">
        <v>11</v>
      </c>
      <c r="J343" s="113"/>
      <c r="K343" s="66"/>
      <c r="L343" s="69"/>
      <c r="M343" s="114"/>
      <c r="N343" s="111"/>
      <c r="O343" s="67"/>
      <c r="P343" s="67"/>
      <c r="Q343" s="67"/>
      <c r="R343" s="67"/>
      <c r="S343" s="67"/>
      <c r="T343" s="67"/>
      <c r="U343" s="67"/>
      <c r="V343" s="70"/>
      <c r="W343" s="70"/>
    </row>
    <row r="344" spans="1:74" s="64" customFormat="1" outlineLevel="1" x14ac:dyDescent="0.25">
      <c r="A344" s="65"/>
      <c r="B344" s="71"/>
      <c r="C344" s="101"/>
      <c r="D344" s="98"/>
      <c r="E344" s="291"/>
      <c r="F344" s="242" t="s">
        <v>586</v>
      </c>
      <c r="G344" s="243" t="s">
        <v>587</v>
      </c>
      <c r="H344" s="73" t="s">
        <v>51</v>
      </c>
      <c r="I344" s="68">
        <v>8</v>
      </c>
      <c r="J344" s="113"/>
      <c r="K344" s="66"/>
      <c r="L344" s="69"/>
      <c r="M344" s="114"/>
      <c r="N344" s="111"/>
      <c r="O344" s="67"/>
      <c r="P344" s="67"/>
      <c r="Q344" s="67"/>
      <c r="R344" s="67"/>
      <c r="S344" s="67"/>
      <c r="T344" s="67"/>
      <c r="U344" s="67"/>
      <c r="V344" s="70"/>
      <c r="W344" s="70"/>
    </row>
    <row r="345" spans="1:74" s="64" customFormat="1" outlineLevel="1" x14ac:dyDescent="0.25">
      <c r="A345" s="65"/>
      <c r="B345" s="71"/>
      <c r="C345" s="101"/>
      <c r="D345" s="98"/>
      <c r="E345" s="291"/>
      <c r="F345" s="242" t="s">
        <v>588</v>
      </c>
      <c r="G345" s="243" t="s">
        <v>589</v>
      </c>
      <c r="H345" s="73" t="s">
        <v>51</v>
      </c>
      <c r="I345" s="68">
        <v>6</v>
      </c>
      <c r="J345" s="113"/>
      <c r="K345" s="66"/>
      <c r="L345" s="69"/>
      <c r="M345" s="114"/>
      <c r="N345" s="111"/>
      <c r="O345" s="67"/>
      <c r="P345" s="67"/>
      <c r="Q345" s="67"/>
      <c r="R345" s="67"/>
      <c r="S345" s="67"/>
      <c r="T345" s="67"/>
      <c r="U345" s="67"/>
      <c r="V345" s="70"/>
      <c r="W345" s="70"/>
    </row>
    <row r="346" spans="1:74" s="64" customFormat="1" outlineLevel="1" x14ac:dyDescent="0.25">
      <c r="A346" s="65"/>
      <c r="B346" s="71"/>
      <c r="C346" s="101"/>
      <c r="D346" s="98"/>
      <c r="E346" s="291"/>
      <c r="F346" s="242" t="s">
        <v>590</v>
      </c>
      <c r="G346" s="250" t="s">
        <v>1519</v>
      </c>
      <c r="H346" s="73" t="s">
        <v>51</v>
      </c>
      <c r="I346" s="68">
        <v>1</v>
      </c>
      <c r="J346" s="113"/>
      <c r="K346" s="66"/>
      <c r="L346" s="69"/>
      <c r="M346" s="114"/>
      <c r="N346" s="111"/>
      <c r="O346" s="67"/>
      <c r="P346" s="67"/>
      <c r="Q346" s="67"/>
      <c r="R346" s="67"/>
      <c r="S346" s="67"/>
      <c r="T346" s="67"/>
      <c r="U346" s="67"/>
      <c r="V346" s="70"/>
      <c r="W346" s="70"/>
    </row>
    <row r="347" spans="1:74" s="64" customFormat="1" outlineLevel="1" x14ac:dyDescent="0.25">
      <c r="A347" s="65"/>
      <c r="B347" s="71"/>
      <c r="C347" s="101"/>
      <c r="D347" s="98"/>
      <c r="E347" s="291"/>
      <c r="F347" s="242" t="s">
        <v>591</v>
      </c>
      <c r="G347" s="243" t="s">
        <v>592</v>
      </c>
      <c r="H347" s="73" t="s">
        <v>51</v>
      </c>
      <c r="I347" s="68">
        <v>50</v>
      </c>
      <c r="J347" s="113"/>
      <c r="K347" s="66"/>
      <c r="L347" s="69"/>
      <c r="M347" s="114"/>
      <c r="N347" s="111"/>
      <c r="O347" s="67"/>
      <c r="P347" s="67"/>
      <c r="Q347" s="67"/>
      <c r="R347" s="67"/>
      <c r="S347" s="67"/>
      <c r="T347" s="67"/>
      <c r="U347" s="67"/>
      <c r="V347" s="70"/>
      <c r="W347" s="70"/>
    </row>
    <row r="348" spans="1:74" s="64" customFormat="1" outlineLevel="1" x14ac:dyDescent="0.25">
      <c r="A348" s="65"/>
      <c r="B348" s="71"/>
      <c r="C348" s="101"/>
      <c r="D348" s="98"/>
      <c r="E348" s="291"/>
      <c r="F348" s="242" t="s">
        <v>593</v>
      </c>
      <c r="G348" s="243" t="s">
        <v>594</v>
      </c>
      <c r="H348" s="73" t="s">
        <v>51</v>
      </c>
      <c r="I348" s="68">
        <v>48</v>
      </c>
      <c r="J348" s="113"/>
      <c r="K348" s="66"/>
      <c r="L348" s="69"/>
      <c r="M348" s="114"/>
      <c r="N348" s="111"/>
      <c r="O348" s="67"/>
      <c r="P348" s="67"/>
      <c r="Q348" s="67"/>
      <c r="R348" s="67"/>
      <c r="S348" s="67"/>
      <c r="T348" s="67"/>
      <c r="U348" s="67"/>
      <c r="V348" s="70"/>
      <c r="W348" s="70"/>
    </row>
    <row r="349" spans="1:74" s="64" customFormat="1" outlineLevel="1" x14ac:dyDescent="0.25">
      <c r="A349" s="65"/>
      <c r="B349" s="71"/>
      <c r="C349" s="101"/>
      <c r="D349" s="98"/>
      <c r="E349" s="291"/>
      <c r="F349" s="242" t="s">
        <v>595</v>
      </c>
      <c r="G349" s="243" t="s">
        <v>596</v>
      </c>
      <c r="H349" s="67" t="s">
        <v>583</v>
      </c>
      <c r="I349" s="68">
        <v>1</v>
      </c>
      <c r="J349" s="113"/>
      <c r="K349" s="66"/>
      <c r="L349" s="69"/>
      <c r="M349" s="114"/>
      <c r="N349" s="111"/>
      <c r="O349" s="67"/>
      <c r="P349" s="67"/>
      <c r="Q349" s="67"/>
      <c r="R349" s="67"/>
      <c r="S349" s="67"/>
      <c r="T349" s="67"/>
      <c r="U349" s="67"/>
      <c r="V349" s="70"/>
      <c r="W349" s="70"/>
    </row>
    <row r="350" spans="1:74" s="64" customFormat="1" outlineLevel="1" x14ac:dyDescent="0.25">
      <c r="A350" s="65"/>
      <c r="B350" s="71"/>
      <c r="C350" s="101"/>
      <c r="D350" s="98"/>
      <c r="E350" s="291"/>
      <c r="F350" s="242" t="s">
        <v>597</v>
      </c>
      <c r="G350" s="251" t="s">
        <v>598</v>
      </c>
      <c r="H350" s="73" t="s">
        <v>35</v>
      </c>
      <c r="I350" s="83">
        <f>452+180</f>
        <v>632</v>
      </c>
      <c r="J350" s="113"/>
      <c r="K350" s="66"/>
      <c r="L350" s="69"/>
      <c r="M350" s="114"/>
      <c r="N350" s="111"/>
      <c r="O350" s="67"/>
      <c r="P350" s="67"/>
      <c r="Q350" s="67"/>
      <c r="R350" s="67"/>
      <c r="S350" s="67"/>
      <c r="T350" s="67"/>
      <c r="U350" s="67"/>
      <c r="V350" s="70"/>
      <c r="W350" s="70"/>
    </row>
    <row r="351" spans="1:74" s="64" customFormat="1" outlineLevel="1" x14ac:dyDescent="0.25">
      <c r="A351" s="65"/>
      <c r="B351" s="71"/>
      <c r="C351" s="101"/>
      <c r="D351" s="98"/>
      <c r="E351" s="291"/>
      <c r="F351" s="242" t="s">
        <v>599</v>
      </c>
      <c r="G351" s="251" t="s">
        <v>600</v>
      </c>
      <c r="H351" s="73" t="s">
        <v>35</v>
      </c>
      <c r="I351" s="83">
        <f>94+94+125+520+950</f>
        <v>1783</v>
      </c>
      <c r="J351" s="113"/>
      <c r="K351" s="66"/>
      <c r="L351" s="69"/>
      <c r="M351" s="114"/>
      <c r="N351" s="111"/>
      <c r="O351" s="67"/>
      <c r="P351" s="67"/>
      <c r="Q351" s="67"/>
      <c r="R351" s="67"/>
      <c r="S351" s="67"/>
      <c r="T351" s="67"/>
      <c r="U351" s="67"/>
      <c r="V351" s="70"/>
      <c r="W351" s="70"/>
    </row>
    <row r="352" spans="1:74" s="64" customFormat="1" outlineLevel="1" x14ac:dyDescent="0.25">
      <c r="A352" s="65"/>
      <c r="B352" s="71"/>
      <c r="C352" s="101"/>
      <c r="D352" s="98"/>
      <c r="E352" s="291"/>
      <c r="F352" s="242" t="s">
        <v>601</v>
      </c>
      <c r="G352" s="251" t="s">
        <v>602</v>
      </c>
      <c r="H352" s="73" t="s">
        <v>35</v>
      </c>
      <c r="I352" s="83">
        <v>360</v>
      </c>
      <c r="J352" s="113"/>
      <c r="K352" s="66"/>
      <c r="L352" s="69"/>
      <c r="M352" s="114"/>
      <c r="N352" s="111"/>
      <c r="O352" s="67"/>
      <c r="P352" s="67"/>
      <c r="Q352" s="67"/>
      <c r="R352" s="67"/>
      <c r="S352" s="67"/>
      <c r="T352" s="67"/>
      <c r="U352" s="67"/>
      <c r="V352" s="70"/>
      <c r="W352" s="70"/>
    </row>
    <row r="353" spans="1:23" s="64" customFormat="1" outlineLevel="1" x14ac:dyDescent="0.25">
      <c r="A353" s="65"/>
      <c r="B353" s="71"/>
      <c r="C353" s="101"/>
      <c r="D353" s="98"/>
      <c r="E353" s="291"/>
      <c r="F353" s="242" t="s">
        <v>603</v>
      </c>
      <c r="G353" s="251" t="s">
        <v>604</v>
      </c>
      <c r="H353" s="73" t="s">
        <v>35</v>
      </c>
      <c r="I353" s="83">
        <v>750</v>
      </c>
      <c r="J353" s="113"/>
      <c r="K353" s="66"/>
      <c r="L353" s="69"/>
      <c r="M353" s="114"/>
      <c r="N353" s="111"/>
      <c r="O353" s="67"/>
      <c r="P353" s="67"/>
      <c r="Q353" s="67"/>
      <c r="R353" s="67"/>
      <c r="S353" s="67"/>
      <c r="T353" s="67"/>
      <c r="U353" s="67"/>
      <c r="V353" s="70"/>
      <c r="W353" s="70"/>
    </row>
    <row r="354" spans="1:23" s="64" customFormat="1" ht="26.25" outlineLevel="1" x14ac:dyDescent="0.25">
      <c r="A354" s="65"/>
      <c r="B354" s="71"/>
      <c r="C354" s="101"/>
      <c r="D354" s="98"/>
      <c r="E354" s="291"/>
      <c r="F354" s="242" t="s">
        <v>605</v>
      </c>
      <c r="G354" s="251" t="s">
        <v>606</v>
      </c>
      <c r="H354" s="73" t="s">
        <v>35</v>
      </c>
      <c r="I354" s="83">
        <f>329+329+240+390</f>
        <v>1288</v>
      </c>
      <c r="J354" s="113"/>
      <c r="K354" s="66"/>
      <c r="L354" s="69"/>
      <c r="M354" s="114"/>
      <c r="N354" s="111"/>
      <c r="O354" s="67"/>
      <c r="P354" s="67"/>
      <c r="Q354" s="67"/>
      <c r="R354" s="67"/>
      <c r="S354" s="67"/>
      <c r="T354" s="67"/>
      <c r="U354" s="67"/>
      <c r="V354" s="70"/>
      <c r="W354" s="70"/>
    </row>
    <row r="355" spans="1:23" s="64" customFormat="1" ht="26.25" outlineLevel="1" x14ac:dyDescent="0.25">
      <c r="A355" s="65"/>
      <c r="B355" s="71"/>
      <c r="C355" s="101"/>
      <c r="D355" s="98"/>
      <c r="E355" s="291"/>
      <c r="F355" s="242" t="s">
        <v>607</v>
      </c>
      <c r="G355" s="251" t="s">
        <v>608</v>
      </c>
      <c r="H355" s="73" t="s">
        <v>35</v>
      </c>
      <c r="I355" s="83">
        <v>220</v>
      </c>
      <c r="J355" s="113"/>
      <c r="K355" s="66"/>
      <c r="L355" s="69"/>
      <c r="M355" s="114"/>
      <c r="N355" s="111"/>
      <c r="O355" s="67"/>
      <c r="P355" s="67"/>
      <c r="Q355" s="67"/>
      <c r="R355" s="67"/>
      <c r="S355" s="67"/>
      <c r="T355" s="67"/>
      <c r="U355" s="67"/>
      <c r="V355" s="70"/>
      <c r="W355" s="70"/>
    </row>
    <row r="356" spans="1:23" s="64" customFormat="1" outlineLevel="1" x14ac:dyDescent="0.25">
      <c r="A356" s="65"/>
      <c r="B356" s="71"/>
      <c r="C356" s="101"/>
      <c r="D356" s="98"/>
      <c r="E356" s="291"/>
      <c r="F356" s="242" t="s">
        <v>609</v>
      </c>
      <c r="G356" s="251" t="s">
        <v>610</v>
      </c>
      <c r="H356" s="73" t="s">
        <v>35</v>
      </c>
      <c r="I356" s="83">
        <v>1600</v>
      </c>
      <c r="J356" s="113"/>
      <c r="K356" s="66"/>
      <c r="L356" s="69"/>
      <c r="M356" s="114"/>
      <c r="N356" s="111"/>
      <c r="O356" s="67"/>
      <c r="P356" s="67"/>
      <c r="Q356" s="67"/>
      <c r="R356" s="67"/>
      <c r="S356" s="67"/>
      <c r="T356" s="67"/>
      <c r="U356" s="67"/>
      <c r="V356" s="70"/>
      <c r="W356" s="70"/>
    </row>
    <row r="357" spans="1:23" s="64" customFormat="1" outlineLevel="1" x14ac:dyDescent="0.25">
      <c r="A357" s="65"/>
      <c r="B357" s="71"/>
      <c r="C357" s="101"/>
      <c r="D357" s="98"/>
      <c r="E357" s="291"/>
      <c r="F357" s="242" t="s">
        <v>611</v>
      </c>
      <c r="G357" s="251" t="s">
        <v>612</v>
      </c>
      <c r="H357" s="73" t="s">
        <v>35</v>
      </c>
      <c r="I357" s="83">
        <f>94+94+94+94+250+980+522</f>
        <v>2128</v>
      </c>
      <c r="J357" s="113"/>
      <c r="K357" s="66"/>
      <c r="L357" s="69"/>
      <c r="M357" s="114"/>
      <c r="N357" s="111"/>
      <c r="O357" s="67"/>
      <c r="P357" s="67"/>
      <c r="Q357" s="67"/>
      <c r="R357" s="67"/>
      <c r="S357" s="67"/>
      <c r="T357" s="67"/>
      <c r="U357" s="67"/>
      <c r="V357" s="70"/>
      <c r="W357" s="70"/>
    </row>
    <row r="358" spans="1:23" s="64" customFormat="1" outlineLevel="1" x14ac:dyDescent="0.25">
      <c r="A358" s="65"/>
      <c r="B358" s="71"/>
      <c r="C358" s="101"/>
      <c r="D358" s="98"/>
      <c r="E358" s="291"/>
      <c r="F358" s="242" t="s">
        <v>613</v>
      </c>
      <c r="G358" s="251" t="s">
        <v>614</v>
      </c>
      <c r="H358" s="73" t="s">
        <v>35</v>
      </c>
      <c r="I358" s="83">
        <v>360</v>
      </c>
      <c r="J358" s="113"/>
      <c r="K358" s="66"/>
      <c r="L358" s="69"/>
      <c r="M358" s="114"/>
      <c r="N358" s="111"/>
      <c r="O358" s="67"/>
      <c r="P358" s="67"/>
      <c r="Q358" s="67"/>
      <c r="R358" s="67"/>
      <c r="S358" s="67"/>
      <c r="T358" s="67"/>
      <c r="U358" s="67"/>
      <c r="V358" s="70"/>
      <c r="W358" s="70"/>
    </row>
    <row r="359" spans="1:23" s="64" customFormat="1" ht="26.25" outlineLevel="1" x14ac:dyDescent="0.25">
      <c r="A359" s="65"/>
      <c r="B359" s="71"/>
      <c r="C359" s="101"/>
      <c r="D359" s="98"/>
      <c r="E359" s="291"/>
      <c r="F359" s="242" t="s">
        <v>615</v>
      </c>
      <c r="G359" s="251" t="s">
        <v>616</v>
      </c>
      <c r="H359" s="73" t="s">
        <v>35</v>
      </c>
      <c r="I359" s="83">
        <f>658+658+474+470+390</f>
        <v>2650</v>
      </c>
      <c r="J359" s="113"/>
      <c r="K359" s="66"/>
      <c r="L359" s="69"/>
      <c r="M359" s="114"/>
      <c r="N359" s="111"/>
      <c r="O359" s="67"/>
      <c r="P359" s="67"/>
      <c r="Q359" s="67"/>
      <c r="R359" s="67"/>
      <c r="S359" s="67"/>
      <c r="T359" s="67"/>
      <c r="U359" s="67"/>
      <c r="V359" s="70"/>
      <c r="W359" s="70"/>
    </row>
    <row r="360" spans="1:23" s="64" customFormat="1" ht="26.25" outlineLevel="1" x14ac:dyDescent="0.25">
      <c r="A360" s="65"/>
      <c r="B360" s="71"/>
      <c r="C360" s="101"/>
      <c r="D360" s="98"/>
      <c r="E360" s="291"/>
      <c r="F360" s="242" t="s">
        <v>617</v>
      </c>
      <c r="G360" s="251" t="s">
        <v>618</v>
      </c>
      <c r="H360" s="73" t="s">
        <v>35</v>
      </c>
      <c r="I360" s="83">
        <v>480</v>
      </c>
      <c r="J360" s="113"/>
      <c r="K360" s="66"/>
      <c r="L360" s="69"/>
      <c r="M360" s="114"/>
      <c r="N360" s="111"/>
      <c r="O360" s="67"/>
      <c r="P360" s="67"/>
      <c r="Q360" s="67"/>
      <c r="R360" s="67"/>
      <c r="S360" s="67"/>
      <c r="T360" s="67"/>
      <c r="U360" s="67"/>
      <c r="V360" s="70"/>
      <c r="W360" s="70"/>
    </row>
    <row r="361" spans="1:23" s="64" customFormat="1" ht="26.25" outlineLevel="1" x14ac:dyDescent="0.25">
      <c r="A361" s="65"/>
      <c r="B361" s="71"/>
      <c r="C361" s="101"/>
      <c r="D361" s="98"/>
      <c r="E361" s="291"/>
      <c r="F361" s="242" t="s">
        <v>619</v>
      </c>
      <c r="G361" s="251" t="s">
        <v>620</v>
      </c>
      <c r="H361" s="73" t="s">
        <v>35</v>
      </c>
      <c r="I361" s="83">
        <v>750</v>
      </c>
      <c r="J361" s="113"/>
      <c r="K361" s="66"/>
      <c r="L361" s="69"/>
      <c r="M361" s="114"/>
      <c r="N361" s="111"/>
      <c r="O361" s="67"/>
      <c r="P361" s="67"/>
      <c r="Q361" s="67"/>
      <c r="R361" s="67"/>
      <c r="S361" s="67"/>
      <c r="T361" s="67"/>
      <c r="U361" s="67"/>
      <c r="V361" s="70"/>
      <c r="W361" s="70"/>
    </row>
    <row r="362" spans="1:23" s="64" customFormat="1" outlineLevel="1" x14ac:dyDescent="0.25">
      <c r="A362" s="65"/>
      <c r="B362" s="71"/>
      <c r="C362" s="101"/>
      <c r="D362" s="98"/>
      <c r="E362" s="291"/>
      <c r="F362" s="242" t="s">
        <v>621</v>
      </c>
      <c r="G362" s="251" t="s">
        <v>622</v>
      </c>
      <c r="H362" s="73" t="s">
        <v>35</v>
      </c>
      <c r="I362" s="83">
        <f>892+70+70+30+884+1300+180</f>
        <v>3426</v>
      </c>
      <c r="J362" s="113"/>
      <c r="K362" s="66"/>
      <c r="L362" s="69"/>
      <c r="M362" s="114"/>
      <c r="N362" s="111"/>
      <c r="O362" s="67"/>
      <c r="P362" s="67"/>
      <c r="Q362" s="67"/>
      <c r="R362" s="67"/>
      <c r="S362" s="67"/>
      <c r="T362" s="67"/>
      <c r="U362" s="67"/>
      <c r="V362" s="70"/>
      <c r="W362" s="70"/>
    </row>
    <row r="363" spans="1:23" s="64" customFormat="1" outlineLevel="1" x14ac:dyDescent="0.25">
      <c r="A363" s="65"/>
      <c r="B363" s="71"/>
      <c r="C363" s="101"/>
      <c r="D363" s="98"/>
      <c r="E363" s="291"/>
      <c r="F363" s="242" t="s">
        <v>623</v>
      </c>
      <c r="G363" s="251" t="s">
        <v>624</v>
      </c>
      <c r="H363" s="73" t="s">
        <v>35</v>
      </c>
      <c r="I363" s="83">
        <v>580</v>
      </c>
      <c r="J363" s="113"/>
      <c r="K363" s="66"/>
      <c r="L363" s="69"/>
      <c r="M363" s="114"/>
      <c r="N363" s="111"/>
      <c r="O363" s="67"/>
      <c r="P363" s="67"/>
      <c r="Q363" s="67"/>
      <c r="R363" s="67"/>
      <c r="S363" s="67"/>
      <c r="T363" s="67"/>
      <c r="U363" s="67"/>
      <c r="V363" s="70"/>
      <c r="W363" s="70"/>
    </row>
    <row r="364" spans="1:23" s="64" customFormat="1" outlineLevel="1" x14ac:dyDescent="0.25">
      <c r="A364" s="65"/>
      <c r="B364" s="71"/>
      <c r="C364" s="101"/>
      <c r="D364" s="98"/>
      <c r="E364" s="291"/>
      <c r="F364" s="242" t="s">
        <v>625</v>
      </c>
      <c r="G364" s="251" t="s">
        <v>626</v>
      </c>
      <c r="H364" s="73" t="s">
        <v>35</v>
      </c>
      <c r="I364" s="83">
        <v>206</v>
      </c>
      <c r="J364" s="113"/>
      <c r="K364" s="66"/>
      <c r="L364" s="69"/>
      <c r="M364" s="114"/>
      <c r="N364" s="111"/>
      <c r="O364" s="67"/>
      <c r="P364" s="67"/>
      <c r="Q364" s="67"/>
      <c r="R364" s="67"/>
      <c r="S364" s="67"/>
      <c r="T364" s="67"/>
      <c r="U364" s="67"/>
      <c r="V364" s="70"/>
      <c r="W364" s="70"/>
    </row>
    <row r="365" spans="1:23" s="64" customFormat="1" outlineLevel="1" x14ac:dyDescent="0.25">
      <c r="A365" s="65"/>
      <c r="B365" s="71"/>
      <c r="C365" s="101"/>
      <c r="D365" s="98"/>
      <c r="E365" s="291"/>
      <c r="F365" s="242" t="s">
        <v>627</v>
      </c>
      <c r="G365" s="251" t="s">
        <v>628</v>
      </c>
      <c r="H365" s="73" t="s">
        <v>35</v>
      </c>
      <c r="I365" s="83">
        <v>950</v>
      </c>
      <c r="J365" s="113"/>
      <c r="K365" s="66"/>
      <c r="L365" s="69"/>
      <c r="M365" s="114"/>
      <c r="N365" s="111"/>
      <c r="O365" s="67"/>
      <c r="P365" s="67"/>
      <c r="Q365" s="67"/>
      <c r="R365" s="67"/>
      <c r="S365" s="67"/>
      <c r="T365" s="67"/>
      <c r="U365" s="67"/>
      <c r="V365" s="70"/>
      <c r="W365" s="70"/>
    </row>
    <row r="366" spans="1:23" s="64" customFormat="1" outlineLevel="1" x14ac:dyDescent="0.25">
      <c r="A366" s="65"/>
      <c r="B366" s="71"/>
      <c r="C366" s="101"/>
      <c r="D366" s="98"/>
      <c r="E366" s="291"/>
      <c r="F366" s="242" t="s">
        <v>629</v>
      </c>
      <c r="G366" s="245" t="s">
        <v>630</v>
      </c>
      <c r="H366" s="67"/>
      <c r="I366" s="68"/>
      <c r="J366" s="113"/>
      <c r="K366" s="66"/>
      <c r="L366" s="69"/>
      <c r="M366" s="114"/>
      <c r="N366" s="111"/>
      <c r="O366" s="67"/>
      <c r="P366" s="67"/>
      <c r="Q366" s="67"/>
      <c r="R366" s="67"/>
      <c r="S366" s="67"/>
      <c r="T366" s="67"/>
      <c r="U366" s="67"/>
      <c r="V366" s="70"/>
      <c r="W366" s="70"/>
    </row>
    <row r="367" spans="1:23" s="64" customFormat="1" outlineLevel="1" x14ac:dyDescent="0.25">
      <c r="A367" s="65"/>
      <c r="B367" s="71"/>
      <c r="C367" s="101"/>
      <c r="D367" s="98"/>
      <c r="E367" s="292"/>
      <c r="F367" s="242" t="s">
        <v>631</v>
      </c>
      <c r="G367" s="243" t="s">
        <v>632</v>
      </c>
      <c r="H367" s="73" t="s">
        <v>35</v>
      </c>
      <c r="I367" s="68">
        <v>1750</v>
      </c>
      <c r="J367" s="81"/>
      <c r="K367" s="52"/>
      <c r="L367" s="44"/>
      <c r="M367" s="49"/>
      <c r="N367" s="79"/>
      <c r="O367" s="3"/>
      <c r="P367" s="3"/>
      <c r="Q367" s="3"/>
      <c r="R367" s="3"/>
      <c r="S367" s="3"/>
      <c r="T367" s="3"/>
      <c r="U367" s="3"/>
      <c r="V367" s="4"/>
      <c r="W367" s="4"/>
    </row>
    <row r="368" spans="1:23" s="64" customFormat="1" outlineLevel="1" x14ac:dyDescent="0.25">
      <c r="A368" s="65"/>
      <c r="B368" s="71"/>
      <c r="C368" s="101"/>
      <c r="D368" s="98"/>
      <c r="E368" s="292"/>
      <c r="F368" s="242" t="s">
        <v>633</v>
      </c>
      <c r="G368" s="243" t="s">
        <v>634</v>
      </c>
      <c r="H368" s="73" t="s">
        <v>35</v>
      </c>
      <c r="I368" s="68">
        <v>600</v>
      </c>
      <c r="J368" s="81"/>
      <c r="K368" s="52"/>
      <c r="L368" s="44"/>
      <c r="M368" s="49"/>
      <c r="N368" s="79"/>
      <c r="O368" s="3"/>
      <c r="P368" s="3"/>
      <c r="Q368" s="3"/>
      <c r="R368" s="3"/>
      <c r="S368" s="3"/>
      <c r="T368" s="3"/>
      <c r="U368" s="3"/>
      <c r="V368" s="4"/>
      <c r="W368" s="4"/>
    </row>
    <row r="369" spans="1:23" s="64" customFormat="1" outlineLevel="1" x14ac:dyDescent="0.25">
      <c r="A369" s="65"/>
      <c r="B369" s="71"/>
      <c r="C369" s="101"/>
      <c r="D369" s="98"/>
      <c r="E369" s="292"/>
      <c r="F369" s="242" t="s">
        <v>635</v>
      </c>
      <c r="G369" s="243" t="s">
        <v>636</v>
      </c>
      <c r="H369" s="73" t="s">
        <v>35</v>
      </c>
      <c r="I369" s="68">
        <v>450</v>
      </c>
      <c r="J369" s="81"/>
      <c r="K369" s="52"/>
      <c r="L369" s="44"/>
      <c r="M369" s="49"/>
      <c r="N369" s="79"/>
      <c r="O369" s="3"/>
      <c r="P369" s="3"/>
      <c r="Q369" s="3"/>
      <c r="R369" s="3"/>
      <c r="S369" s="3"/>
      <c r="T369" s="3"/>
      <c r="U369" s="3"/>
      <c r="V369" s="4"/>
      <c r="W369" s="4"/>
    </row>
    <row r="370" spans="1:23" s="64" customFormat="1" outlineLevel="1" x14ac:dyDescent="0.25">
      <c r="A370" s="65"/>
      <c r="B370" s="71"/>
      <c r="C370" s="101"/>
      <c r="D370" s="98"/>
      <c r="E370" s="292"/>
      <c r="F370" s="242" t="s">
        <v>637</v>
      </c>
      <c r="G370" s="243" t="s">
        <v>638</v>
      </c>
      <c r="H370" s="73" t="s">
        <v>51</v>
      </c>
      <c r="I370" s="68">
        <v>18</v>
      </c>
      <c r="J370" s="81"/>
      <c r="K370" s="52"/>
      <c r="L370" s="44"/>
      <c r="M370" s="49"/>
      <c r="N370" s="79"/>
      <c r="O370" s="3"/>
      <c r="P370" s="3"/>
      <c r="Q370" s="3"/>
      <c r="R370" s="3"/>
      <c r="S370" s="3"/>
      <c r="T370" s="3"/>
      <c r="U370" s="3"/>
      <c r="V370" s="4"/>
      <c r="W370" s="4"/>
    </row>
    <row r="371" spans="1:23" s="64" customFormat="1" outlineLevel="1" x14ac:dyDescent="0.25">
      <c r="A371" s="65"/>
      <c r="B371" s="71"/>
      <c r="C371" s="101"/>
      <c r="D371" s="98"/>
      <c r="E371" s="292"/>
      <c r="F371" s="242" t="s">
        <v>639</v>
      </c>
      <c r="G371" s="243" t="s">
        <v>640</v>
      </c>
      <c r="H371" s="73" t="s">
        <v>35</v>
      </c>
      <c r="I371" s="68">
        <v>520</v>
      </c>
      <c r="J371" s="81"/>
      <c r="K371" s="52"/>
      <c r="L371" s="44"/>
      <c r="M371" s="49"/>
      <c r="N371" s="79"/>
      <c r="O371" s="3"/>
      <c r="P371" s="3"/>
      <c r="Q371" s="3"/>
      <c r="R371" s="3"/>
      <c r="S371" s="3"/>
      <c r="T371" s="3"/>
      <c r="U371" s="3"/>
      <c r="V371" s="4"/>
      <c r="W371" s="4"/>
    </row>
    <row r="372" spans="1:23" s="64" customFormat="1" outlineLevel="1" x14ac:dyDescent="0.25">
      <c r="A372" s="65"/>
      <c r="B372" s="71"/>
      <c r="C372" s="101"/>
      <c r="D372" s="98"/>
      <c r="E372" s="292"/>
      <c r="F372" s="242" t="s">
        <v>641</v>
      </c>
      <c r="G372" s="243" t="s">
        <v>642</v>
      </c>
      <c r="H372" s="73" t="s">
        <v>35</v>
      </c>
      <c r="I372" s="68">
        <v>780</v>
      </c>
      <c r="J372" s="81"/>
      <c r="K372" s="52"/>
      <c r="L372" s="44"/>
      <c r="M372" s="49"/>
      <c r="N372" s="79"/>
      <c r="O372" s="3"/>
      <c r="P372" s="3"/>
      <c r="Q372" s="3"/>
      <c r="R372" s="3"/>
      <c r="S372" s="3"/>
      <c r="T372" s="3"/>
      <c r="U372" s="3"/>
      <c r="V372" s="4"/>
      <c r="W372" s="4"/>
    </row>
    <row r="373" spans="1:23" s="64" customFormat="1" outlineLevel="1" x14ac:dyDescent="0.25">
      <c r="A373" s="65"/>
      <c r="B373" s="71"/>
      <c r="C373" s="101"/>
      <c r="D373" s="98"/>
      <c r="E373" s="292"/>
      <c r="F373" s="242" t="s">
        <v>643</v>
      </c>
      <c r="G373" s="243" t="s">
        <v>644</v>
      </c>
      <c r="H373" s="73" t="s">
        <v>35</v>
      </c>
      <c r="I373" s="68">
        <v>290</v>
      </c>
      <c r="J373" s="81"/>
      <c r="K373" s="52"/>
      <c r="L373" s="44"/>
      <c r="M373" s="49"/>
      <c r="N373" s="79"/>
      <c r="O373" s="3"/>
      <c r="P373" s="3"/>
      <c r="Q373" s="3"/>
      <c r="R373" s="3"/>
      <c r="S373" s="3"/>
      <c r="T373" s="3"/>
      <c r="U373" s="3"/>
      <c r="V373" s="4"/>
      <c r="W373" s="4"/>
    </row>
    <row r="374" spans="1:23" s="64" customFormat="1" outlineLevel="1" x14ac:dyDescent="0.25">
      <c r="A374" s="65"/>
      <c r="B374" s="71"/>
      <c r="C374" s="101"/>
      <c r="D374" s="98"/>
      <c r="E374" s="292"/>
      <c r="F374" s="242" t="s">
        <v>1503</v>
      </c>
      <c r="G374" s="243" t="s">
        <v>693</v>
      </c>
      <c r="H374" s="73" t="s">
        <v>51</v>
      </c>
      <c r="I374" s="68">
        <v>196</v>
      </c>
      <c r="J374" s="81"/>
      <c r="K374" s="52"/>
      <c r="L374" s="44"/>
      <c r="M374" s="49"/>
      <c r="N374" s="79"/>
      <c r="O374" s="3"/>
      <c r="P374" s="3"/>
      <c r="Q374" s="3"/>
      <c r="R374" s="3"/>
      <c r="S374" s="3"/>
      <c r="T374" s="3"/>
      <c r="U374" s="3"/>
      <c r="V374" s="4"/>
      <c r="W374" s="4"/>
    </row>
    <row r="375" spans="1:23" s="64" customFormat="1" outlineLevel="1" x14ac:dyDescent="0.25">
      <c r="A375" s="65"/>
      <c r="B375" s="71"/>
      <c r="C375" s="101"/>
      <c r="D375" s="98"/>
      <c r="E375" s="292"/>
      <c r="F375" s="242" t="s">
        <v>1504</v>
      </c>
      <c r="G375" s="243" t="s">
        <v>694</v>
      </c>
      <c r="H375" s="73" t="s">
        <v>51</v>
      </c>
      <c r="I375" s="68">
        <v>81</v>
      </c>
      <c r="J375" s="81"/>
      <c r="K375" s="52"/>
      <c r="L375" s="44"/>
      <c r="M375" s="49"/>
      <c r="N375" s="79"/>
      <c r="O375" s="3"/>
      <c r="P375" s="3"/>
      <c r="Q375" s="3"/>
      <c r="R375" s="3"/>
      <c r="S375" s="3"/>
      <c r="T375" s="3"/>
      <c r="U375" s="3"/>
      <c r="V375" s="4"/>
      <c r="W375" s="4"/>
    </row>
    <row r="376" spans="1:23" s="64" customFormat="1" outlineLevel="1" x14ac:dyDescent="0.25">
      <c r="A376" s="65"/>
      <c r="B376" s="71"/>
      <c r="C376" s="101"/>
      <c r="D376" s="98"/>
      <c r="E376" s="292"/>
      <c r="F376" s="242" t="s">
        <v>1505</v>
      </c>
      <c r="G376" s="243" t="s">
        <v>695</v>
      </c>
      <c r="H376" s="73" t="s">
        <v>51</v>
      </c>
      <c r="I376" s="68">
        <v>223</v>
      </c>
      <c r="J376" s="81"/>
      <c r="K376" s="52"/>
      <c r="L376" s="44"/>
      <c r="M376" s="49"/>
      <c r="N376" s="79"/>
      <c r="O376" s="3"/>
      <c r="P376" s="3"/>
      <c r="Q376" s="3"/>
      <c r="R376" s="3"/>
      <c r="S376" s="3"/>
      <c r="T376" s="3"/>
      <c r="U376" s="3"/>
      <c r="V376" s="4"/>
      <c r="W376" s="4"/>
    </row>
    <row r="377" spans="1:23" s="64" customFormat="1" outlineLevel="1" x14ac:dyDescent="0.25">
      <c r="A377" s="65"/>
      <c r="B377" s="71"/>
      <c r="C377" s="101"/>
      <c r="D377" s="98"/>
      <c r="E377" s="292"/>
      <c r="F377" s="242" t="s">
        <v>1506</v>
      </c>
      <c r="G377" s="243" t="s">
        <v>696</v>
      </c>
      <c r="H377" s="73" t="s">
        <v>51</v>
      </c>
      <c r="I377" s="68">
        <v>50</v>
      </c>
      <c r="J377" s="81"/>
      <c r="K377" s="52"/>
      <c r="L377" s="44"/>
      <c r="M377" s="49"/>
      <c r="N377" s="79"/>
      <c r="O377" s="3"/>
      <c r="P377" s="3"/>
      <c r="Q377" s="3"/>
      <c r="R377" s="3"/>
      <c r="S377" s="3"/>
      <c r="T377" s="3"/>
      <c r="U377" s="3"/>
      <c r="V377" s="4"/>
      <c r="W377" s="4"/>
    </row>
    <row r="378" spans="1:23" s="64" customFormat="1" outlineLevel="1" x14ac:dyDescent="0.25">
      <c r="A378" s="65"/>
      <c r="B378" s="71"/>
      <c r="C378" s="101"/>
      <c r="D378" s="98"/>
      <c r="E378" s="292"/>
      <c r="F378" s="242" t="s">
        <v>1507</v>
      </c>
      <c r="G378" s="243" t="s">
        <v>697</v>
      </c>
      <c r="H378" s="73" t="s">
        <v>51</v>
      </c>
      <c r="I378" s="68">
        <v>24</v>
      </c>
      <c r="J378" s="81"/>
      <c r="K378" s="52"/>
      <c r="L378" s="44"/>
      <c r="M378" s="49"/>
      <c r="N378" s="79"/>
      <c r="O378" s="3"/>
      <c r="P378" s="3"/>
      <c r="Q378" s="3"/>
      <c r="R378" s="3"/>
      <c r="S378" s="3"/>
      <c r="T378" s="3"/>
      <c r="U378" s="3"/>
      <c r="V378" s="4"/>
      <c r="W378" s="4"/>
    </row>
    <row r="379" spans="1:23" s="64" customFormat="1" outlineLevel="1" x14ac:dyDescent="0.25">
      <c r="A379" s="65"/>
      <c r="B379" s="71"/>
      <c r="C379" s="101"/>
      <c r="D379" s="98"/>
      <c r="E379" s="292"/>
      <c r="F379" s="242" t="s">
        <v>1508</v>
      </c>
      <c r="G379" s="243" t="s">
        <v>698</v>
      </c>
      <c r="H379" s="73" t="s">
        <v>51</v>
      </c>
      <c r="I379" s="68">
        <v>111</v>
      </c>
      <c r="J379" s="81"/>
      <c r="K379" s="52"/>
      <c r="L379" s="44"/>
      <c r="M379" s="49"/>
      <c r="N379" s="79"/>
      <c r="O379" s="3"/>
      <c r="P379" s="3"/>
      <c r="Q379" s="3"/>
      <c r="R379" s="3"/>
      <c r="S379" s="3"/>
      <c r="T379" s="3"/>
      <c r="U379" s="3"/>
      <c r="V379" s="4"/>
      <c r="W379" s="4"/>
    </row>
    <row r="380" spans="1:23" s="64" customFormat="1" outlineLevel="1" x14ac:dyDescent="0.25">
      <c r="A380" s="65"/>
      <c r="B380" s="71"/>
      <c r="C380" s="101"/>
      <c r="D380" s="98"/>
      <c r="E380" s="291"/>
      <c r="F380" s="242" t="s">
        <v>645</v>
      </c>
      <c r="G380" s="245" t="s">
        <v>646</v>
      </c>
      <c r="H380" s="67"/>
      <c r="I380" s="68"/>
      <c r="J380" s="113"/>
      <c r="K380" s="66"/>
      <c r="L380" s="69"/>
      <c r="M380" s="114"/>
      <c r="N380" s="111"/>
      <c r="O380" s="67"/>
      <c r="P380" s="67"/>
      <c r="Q380" s="67"/>
      <c r="R380" s="67"/>
      <c r="S380" s="67"/>
      <c r="T380" s="67"/>
      <c r="U380" s="67"/>
      <c r="V380" s="70"/>
      <c r="W380" s="70"/>
    </row>
    <row r="381" spans="1:23" s="64" customFormat="1" outlineLevel="1" x14ac:dyDescent="0.25">
      <c r="A381" s="65"/>
      <c r="B381" s="71"/>
      <c r="C381" s="101"/>
      <c r="D381" s="98"/>
      <c r="E381" s="292"/>
      <c r="F381" s="242" t="s">
        <v>647</v>
      </c>
      <c r="G381" s="243" t="s">
        <v>648</v>
      </c>
      <c r="H381" s="73" t="s">
        <v>35</v>
      </c>
      <c r="I381" s="68">
        <v>3790</v>
      </c>
      <c r="J381" s="81"/>
      <c r="K381" s="52"/>
      <c r="L381" s="44"/>
      <c r="M381" s="49"/>
      <c r="N381" s="79"/>
      <c r="O381" s="3"/>
      <c r="P381" s="3"/>
      <c r="Q381" s="3"/>
      <c r="R381" s="3"/>
      <c r="S381" s="3"/>
      <c r="T381" s="3"/>
      <c r="U381" s="3"/>
      <c r="V381" s="4"/>
      <c r="W381" s="4"/>
    </row>
    <row r="382" spans="1:23" s="64" customFormat="1" outlineLevel="1" x14ac:dyDescent="0.25">
      <c r="A382" s="65"/>
      <c r="B382" s="71"/>
      <c r="C382" s="101"/>
      <c r="D382" s="98"/>
      <c r="E382" s="292"/>
      <c r="F382" s="242" t="s">
        <v>649</v>
      </c>
      <c r="G382" s="243" t="s">
        <v>650</v>
      </c>
      <c r="H382" s="73" t="s">
        <v>35</v>
      </c>
      <c r="I382" s="68">
        <v>40</v>
      </c>
      <c r="J382" s="81"/>
      <c r="K382" s="52"/>
      <c r="L382" s="44"/>
      <c r="M382" s="49"/>
      <c r="N382" s="79"/>
      <c r="O382" s="3"/>
      <c r="P382" s="3"/>
      <c r="Q382" s="3"/>
      <c r="R382" s="3"/>
      <c r="S382" s="3"/>
      <c r="T382" s="3"/>
      <c r="U382" s="3"/>
      <c r="V382" s="4"/>
      <c r="W382" s="4"/>
    </row>
    <row r="383" spans="1:23" s="64" customFormat="1" outlineLevel="1" x14ac:dyDescent="0.25">
      <c r="A383" s="65"/>
      <c r="B383" s="71"/>
      <c r="C383" s="101"/>
      <c r="D383" s="98"/>
      <c r="E383" s="292"/>
      <c r="F383" s="242" t="s">
        <v>651</v>
      </c>
      <c r="G383" s="243" t="s">
        <v>652</v>
      </c>
      <c r="H383" s="73" t="s">
        <v>51</v>
      </c>
      <c r="I383" s="68">
        <v>2</v>
      </c>
      <c r="J383" s="81"/>
      <c r="K383" s="52"/>
      <c r="L383" s="44"/>
      <c r="M383" s="49"/>
      <c r="N383" s="79"/>
      <c r="O383" s="3"/>
      <c r="P383" s="3"/>
      <c r="Q383" s="3"/>
      <c r="R383" s="3"/>
      <c r="S383" s="3"/>
      <c r="T383" s="3"/>
      <c r="U383" s="3"/>
      <c r="V383" s="4"/>
      <c r="W383" s="4"/>
    </row>
    <row r="384" spans="1:23" s="64" customFormat="1" outlineLevel="1" x14ac:dyDescent="0.25">
      <c r="A384" s="65"/>
      <c r="B384" s="71"/>
      <c r="C384" s="101"/>
      <c r="D384" s="98"/>
      <c r="E384" s="292"/>
      <c r="F384" s="242" t="s">
        <v>653</v>
      </c>
      <c r="G384" s="243" t="s">
        <v>654</v>
      </c>
      <c r="H384" s="73" t="s">
        <v>35</v>
      </c>
      <c r="I384" s="68">
        <v>170</v>
      </c>
      <c r="J384" s="81"/>
      <c r="K384" s="52"/>
      <c r="L384" s="44"/>
      <c r="M384" s="49"/>
      <c r="N384" s="79"/>
      <c r="O384" s="3"/>
      <c r="P384" s="3"/>
      <c r="Q384" s="3"/>
      <c r="R384" s="3"/>
      <c r="S384" s="3"/>
      <c r="T384" s="3"/>
      <c r="U384" s="3"/>
      <c r="V384" s="4"/>
      <c r="W384" s="4"/>
    </row>
    <row r="385" spans="1:23" s="64" customFormat="1" ht="30" outlineLevel="1" x14ac:dyDescent="0.25">
      <c r="A385" s="65"/>
      <c r="B385" s="71"/>
      <c r="C385" s="101"/>
      <c r="D385" s="98"/>
      <c r="E385" s="292"/>
      <c r="F385" s="242" t="s">
        <v>655</v>
      </c>
      <c r="G385" s="243" t="s">
        <v>656</v>
      </c>
      <c r="H385" s="73" t="s">
        <v>35</v>
      </c>
      <c r="I385" s="68">
        <v>1020</v>
      </c>
      <c r="J385" s="81"/>
      <c r="K385" s="52"/>
      <c r="L385" s="44"/>
      <c r="M385" s="49"/>
      <c r="N385" s="79"/>
      <c r="O385" s="3"/>
      <c r="P385" s="3"/>
      <c r="Q385" s="3"/>
      <c r="R385" s="3"/>
      <c r="S385" s="3"/>
      <c r="T385" s="3"/>
      <c r="U385" s="3"/>
      <c r="V385" s="4"/>
      <c r="W385" s="4"/>
    </row>
    <row r="386" spans="1:23" s="64" customFormat="1" outlineLevel="1" x14ac:dyDescent="0.25">
      <c r="A386" s="65"/>
      <c r="B386" s="71"/>
      <c r="C386" s="101"/>
      <c r="D386" s="98"/>
      <c r="E386" s="292"/>
      <c r="F386" s="242" t="s">
        <v>657</v>
      </c>
      <c r="G386" s="245" t="s">
        <v>658</v>
      </c>
      <c r="H386" s="67"/>
      <c r="I386" s="68"/>
      <c r="J386" s="81"/>
      <c r="K386" s="52"/>
      <c r="L386" s="44"/>
      <c r="M386" s="49"/>
      <c r="N386" s="79"/>
      <c r="O386" s="3"/>
      <c r="P386" s="3"/>
      <c r="Q386" s="3"/>
      <c r="R386" s="3"/>
      <c r="S386" s="3"/>
      <c r="T386" s="3"/>
      <c r="U386" s="3"/>
      <c r="V386" s="4"/>
      <c r="W386" s="4"/>
    </row>
    <row r="387" spans="1:23" s="64" customFormat="1" ht="30" outlineLevel="1" x14ac:dyDescent="0.25">
      <c r="A387" s="65"/>
      <c r="B387" s="71"/>
      <c r="C387" s="101"/>
      <c r="D387" s="98"/>
      <c r="E387" s="292"/>
      <c r="F387" s="242" t="s">
        <v>659</v>
      </c>
      <c r="G387" s="243" t="s">
        <v>660</v>
      </c>
      <c r="H387" s="73" t="s">
        <v>35</v>
      </c>
      <c r="I387" s="68">
        <v>296</v>
      </c>
      <c r="J387" s="81"/>
      <c r="K387" s="52"/>
      <c r="L387" s="44"/>
      <c r="M387" s="49"/>
      <c r="N387" s="79"/>
      <c r="O387" s="3"/>
      <c r="P387" s="3"/>
      <c r="Q387" s="3"/>
      <c r="R387" s="3"/>
      <c r="S387" s="3"/>
      <c r="T387" s="3"/>
      <c r="U387" s="3"/>
      <c r="V387" s="4"/>
      <c r="W387" s="4"/>
    </row>
    <row r="388" spans="1:23" s="64" customFormat="1" outlineLevel="1" x14ac:dyDescent="0.25">
      <c r="A388" s="65"/>
      <c r="B388" s="71"/>
      <c r="C388" s="101"/>
      <c r="D388" s="98"/>
      <c r="E388" s="292"/>
      <c r="F388" s="242" t="s">
        <v>661</v>
      </c>
      <c r="G388" s="243" t="s">
        <v>662</v>
      </c>
      <c r="H388" s="73" t="s">
        <v>35</v>
      </c>
      <c r="I388" s="68">
        <v>90</v>
      </c>
      <c r="J388" s="81"/>
      <c r="K388" s="52"/>
      <c r="L388" s="44"/>
      <c r="M388" s="49"/>
      <c r="N388" s="79"/>
      <c r="O388" s="3"/>
      <c r="P388" s="3"/>
      <c r="Q388" s="3"/>
      <c r="R388" s="3"/>
      <c r="S388" s="3"/>
      <c r="T388" s="3"/>
      <c r="U388" s="3"/>
      <c r="V388" s="4"/>
      <c r="W388" s="4"/>
    </row>
    <row r="389" spans="1:23" s="64" customFormat="1" outlineLevel="1" x14ac:dyDescent="0.25">
      <c r="A389" s="65"/>
      <c r="B389" s="71"/>
      <c r="C389" s="101"/>
      <c r="D389" s="98"/>
      <c r="E389" s="292"/>
      <c r="F389" s="242" t="s">
        <v>663</v>
      </c>
      <c r="G389" s="243" t="s">
        <v>664</v>
      </c>
      <c r="H389" s="73" t="s">
        <v>51</v>
      </c>
      <c r="I389" s="68">
        <v>19</v>
      </c>
      <c r="J389" s="81"/>
      <c r="K389" s="52"/>
      <c r="L389" s="44"/>
      <c r="M389" s="49"/>
      <c r="N389" s="79"/>
      <c r="O389" s="3"/>
      <c r="P389" s="3"/>
      <c r="Q389" s="3"/>
      <c r="R389" s="3"/>
      <c r="S389" s="3"/>
      <c r="T389" s="3"/>
      <c r="U389" s="3"/>
      <c r="V389" s="4"/>
      <c r="W389" s="4"/>
    </row>
    <row r="390" spans="1:23" s="64" customFormat="1" outlineLevel="1" x14ac:dyDescent="0.25">
      <c r="A390" s="65"/>
      <c r="B390" s="71"/>
      <c r="C390" s="101"/>
      <c r="D390" s="98"/>
      <c r="E390" s="292"/>
      <c r="F390" s="242" t="s">
        <v>665</v>
      </c>
      <c r="G390" s="243" t="s">
        <v>666</v>
      </c>
      <c r="H390" s="73" t="s">
        <v>35</v>
      </c>
      <c r="I390" s="68">
        <v>220</v>
      </c>
      <c r="J390" s="81"/>
      <c r="K390" s="52"/>
      <c r="L390" s="44"/>
      <c r="M390" s="49"/>
      <c r="N390" s="79"/>
      <c r="O390" s="3"/>
      <c r="P390" s="3"/>
      <c r="Q390" s="3"/>
      <c r="R390" s="3"/>
      <c r="S390" s="3"/>
      <c r="T390" s="3"/>
      <c r="U390" s="3"/>
      <c r="V390" s="4"/>
      <c r="W390" s="4"/>
    </row>
    <row r="391" spans="1:23" s="64" customFormat="1" outlineLevel="1" x14ac:dyDescent="0.25">
      <c r="A391" s="65"/>
      <c r="B391" s="71"/>
      <c r="C391" s="101"/>
      <c r="D391" s="98"/>
      <c r="E391" s="292"/>
      <c r="F391" s="242" t="s">
        <v>667</v>
      </c>
      <c r="G391" s="243" t="s">
        <v>668</v>
      </c>
      <c r="H391" s="73" t="s">
        <v>35</v>
      </c>
      <c r="I391" s="68">
        <v>220</v>
      </c>
      <c r="J391" s="81"/>
      <c r="K391" s="52"/>
      <c r="L391" s="44"/>
      <c r="M391" s="49"/>
      <c r="N391" s="79"/>
      <c r="O391" s="3"/>
      <c r="P391" s="3"/>
      <c r="Q391" s="3"/>
      <c r="R391" s="3"/>
      <c r="S391" s="3"/>
      <c r="T391" s="3"/>
      <c r="U391" s="3"/>
      <c r="V391" s="4"/>
      <c r="W391" s="4"/>
    </row>
    <row r="392" spans="1:23" s="64" customFormat="1" outlineLevel="1" x14ac:dyDescent="0.25">
      <c r="A392" s="65"/>
      <c r="B392" s="71"/>
      <c r="C392" s="101"/>
      <c r="D392" s="98"/>
      <c r="E392" s="292"/>
      <c r="F392" s="242" t="s">
        <v>669</v>
      </c>
      <c r="G392" s="243" t="s">
        <v>670</v>
      </c>
      <c r="H392" s="73" t="s">
        <v>51</v>
      </c>
      <c r="I392" s="68">
        <v>2</v>
      </c>
      <c r="J392" s="81"/>
      <c r="K392" s="52"/>
      <c r="L392" s="44"/>
      <c r="M392" s="49"/>
      <c r="N392" s="79"/>
      <c r="O392" s="3"/>
      <c r="P392" s="3"/>
      <c r="Q392" s="3"/>
      <c r="R392" s="3"/>
      <c r="S392" s="3"/>
      <c r="T392" s="3"/>
      <c r="U392" s="3"/>
      <c r="V392" s="4"/>
      <c r="W392" s="4"/>
    </row>
    <row r="393" spans="1:23" s="64" customFormat="1" outlineLevel="1" x14ac:dyDescent="0.25">
      <c r="A393" s="65"/>
      <c r="B393" s="71"/>
      <c r="C393" s="101"/>
      <c r="D393" s="98"/>
      <c r="E393" s="292"/>
      <c r="F393" s="242" t="s">
        <v>671</v>
      </c>
      <c r="G393" s="245" t="s">
        <v>672</v>
      </c>
      <c r="H393" s="67"/>
      <c r="I393" s="68"/>
      <c r="J393" s="81"/>
      <c r="K393" s="52"/>
      <c r="L393" s="44"/>
      <c r="M393" s="49"/>
      <c r="N393" s="79"/>
      <c r="O393" s="3"/>
      <c r="P393" s="3"/>
      <c r="Q393" s="3"/>
      <c r="R393" s="3"/>
      <c r="S393" s="3"/>
      <c r="T393" s="3"/>
      <c r="U393" s="3"/>
      <c r="V393" s="4"/>
      <c r="W393" s="4"/>
    </row>
    <row r="394" spans="1:23" s="64" customFormat="1" outlineLevel="1" x14ac:dyDescent="0.25">
      <c r="A394" s="65"/>
      <c r="B394" s="71"/>
      <c r="C394" s="101"/>
      <c r="D394" s="98"/>
      <c r="E394" s="292"/>
      <c r="F394" s="242" t="s">
        <v>673</v>
      </c>
      <c r="G394" s="243" t="s">
        <v>674</v>
      </c>
      <c r="H394" s="73" t="s">
        <v>35</v>
      </c>
      <c r="I394" s="68">
        <v>180</v>
      </c>
      <c r="J394" s="81"/>
      <c r="K394" s="52"/>
      <c r="L394" s="44"/>
      <c r="M394" s="49"/>
      <c r="N394" s="79"/>
      <c r="O394" s="3"/>
      <c r="P394" s="3"/>
      <c r="Q394" s="3"/>
      <c r="R394" s="3"/>
      <c r="S394" s="3"/>
      <c r="T394" s="3"/>
      <c r="U394" s="3"/>
      <c r="V394" s="4"/>
      <c r="W394" s="4"/>
    </row>
    <row r="395" spans="1:23" s="64" customFormat="1" outlineLevel="1" x14ac:dyDescent="0.25">
      <c r="A395" s="65"/>
      <c r="B395" s="71"/>
      <c r="C395" s="101"/>
      <c r="D395" s="98"/>
      <c r="E395" s="292"/>
      <c r="F395" s="242" t="s">
        <v>675</v>
      </c>
      <c r="G395" s="243" t="s">
        <v>676</v>
      </c>
      <c r="H395" s="73" t="s">
        <v>35</v>
      </c>
      <c r="I395" s="68">
        <v>690</v>
      </c>
      <c r="J395" s="81"/>
      <c r="K395" s="52"/>
      <c r="L395" s="44"/>
      <c r="M395" s="49"/>
      <c r="N395" s="79"/>
      <c r="O395" s="3"/>
      <c r="P395" s="3"/>
      <c r="Q395" s="3"/>
      <c r="R395" s="3"/>
      <c r="S395" s="3"/>
      <c r="T395" s="3"/>
      <c r="U395" s="3"/>
      <c r="V395" s="4"/>
      <c r="W395" s="4"/>
    </row>
    <row r="396" spans="1:23" s="64" customFormat="1" outlineLevel="1" x14ac:dyDescent="0.25">
      <c r="A396" s="65"/>
      <c r="B396" s="71"/>
      <c r="C396" s="101"/>
      <c r="D396" s="98"/>
      <c r="E396" s="292"/>
      <c r="F396" s="242" t="s">
        <v>677</v>
      </c>
      <c r="G396" s="245" t="s">
        <v>678</v>
      </c>
      <c r="H396" s="67"/>
      <c r="I396" s="68"/>
      <c r="J396" s="81"/>
      <c r="K396" s="52"/>
      <c r="L396" s="44"/>
      <c r="M396" s="49"/>
      <c r="N396" s="79"/>
      <c r="O396" s="3"/>
      <c r="P396" s="3"/>
      <c r="Q396" s="3"/>
      <c r="R396" s="3"/>
      <c r="S396" s="3"/>
      <c r="T396" s="3"/>
      <c r="U396" s="3"/>
      <c r="V396" s="4"/>
      <c r="W396" s="4"/>
    </row>
    <row r="397" spans="1:23" s="64" customFormat="1" ht="30" outlineLevel="1" x14ac:dyDescent="0.25">
      <c r="A397" s="65"/>
      <c r="B397" s="71"/>
      <c r="C397" s="101"/>
      <c r="D397" s="98"/>
      <c r="E397" s="292"/>
      <c r="F397" s="242" t="s">
        <v>679</v>
      </c>
      <c r="G397" s="243" t="s">
        <v>680</v>
      </c>
      <c r="H397" s="73" t="s">
        <v>35</v>
      </c>
      <c r="I397" s="68">
        <v>945</v>
      </c>
      <c r="J397" s="81"/>
      <c r="K397" s="52"/>
      <c r="L397" s="44"/>
      <c r="M397" s="49"/>
      <c r="N397" s="79"/>
      <c r="O397" s="3"/>
      <c r="P397" s="3"/>
      <c r="Q397" s="3"/>
      <c r="R397" s="3"/>
      <c r="S397" s="3"/>
      <c r="T397" s="3"/>
      <c r="U397" s="3"/>
      <c r="V397" s="4"/>
      <c r="W397" s="4"/>
    </row>
    <row r="398" spans="1:23" s="64" customFormat="1" ht="30" outlineLevel="1" x14ac:dyDescent="0.25">
      <c r="A398" s="65"/>
      <c r="B398" s="71"/>
      <c r="C398" s="101"/>
      <c r="D398" s="98"/>
      <c r="E398" s="292"/>
      <c r="F398" s="242" t="s">
        <v>681</v>
      </c>
      <c r="G398" s="243" t="s">
        <v>682</v>
      </c>
      <c r="H398" s="73" t="s">
        <v>35</v>
      </c>
      <c r="I398" s="68">
        <v>1635</v>
      </c>
      <c r="J398" s="81"/>
      <c r="K398" s="52"/>
      <c r="L398" s="44"/>
      <c r="M398" s="49"/>
      <c r="N398" s="79"/>
      <c r="O398" s="3"/>
      <c r="P398" s="3"/>
      <c r="Q398" s="3"/>
      <c r="R398" s="3"/>
      <c r="S398" s="3"/>
      <c r="T398" s="3"/>
      <c r="U398" s="3"/>
      <c r="V398" s="4"/>
      <c r="W398" s="4"/>
    </row>
    <row r="399" spans="1:23" s="64" customFormat="1" outlineLevel="1" x14ac:dyDescent="0.25">
      <c r="A399" s="65"/>
      <c r="B399" s="71"/>
      <c r="C399" s="101"/>
      <c r="D399" s="98"/>
      <c r="E399" s="292"/>
      <c r="F399" s="242" t="s">
        <v>683</v>
      </c>
      <c r="G399" s="243" t="s">
        <v>684</v>
      </c>
      <c r="H399" s="73" t="s">
        <v>51</v>
      </c>
      <c r="I399" s="68">
        <v>9</v>
      </c>
      <c r="J399" s="81"/>
      <c r="K399" s="52"/>
      <c r="L399" s="44"/>
      <c r="M399" s="49"/>
      <c r="N399" s="79"/>
      <c r="O399" s="3"/>
      <c r="P399" s="3"/>
      <c r="Q399" s="3"/>
      <c r="R399" s="3"/>
      <c r="S399" s="3"/>
      <c r="T399" s="3"/>
      <c r="U399" s="3"/>
      <c r="V399" s="4"/>
      <c r="W399" s="4"/>
    </row>
    <row r="400" spans="1:23" s="64" customFormat="1" outlineLevel="1" x14ac:dyDescent="0.25">
      <c r="A400" s="65"/>
      <c r="B400" s="71"/>
      <c r="C400" s="101"/>
      <c r="D400" s="98"/>
      <c r="E400" s="292"/>
      <c r="F400" s="242" t="s">
        <v>685</v>
      </c>
      <c r="G400" s="243" t="s">
        <v>686</v>
      </c>
      <c r="H400" s="73" t="s">
        <v>35</v>
      </c>
      <c r="I400" s="68">
        <v>200</v>
      </c>
      <c r="J400" s="81"/>
      <c r="K400" s="52"/>
      <c r="L400" s="44"/>
      <c r="M400" s="49"/>
      <c r="N400" s="79"/>
      <c r="O400" s="3"/>
      <c r="P400" s="3"/>
      <c r="Q400" s="3"/>
      <c r="R400" s="3"/>
      <c r="S400" s="3"/>
      <c r="T400" s="3"/>
      <c r="U400" s="3"/>
      <c r="V400" s="4"/>
      <c r="W400" s="4"/>
    </row>
    <row r="401" spans="1:74" s="64" customFormat="1" outlineLevel="1" x14ac:dyDescent="0.25">
      <c r="A401" s="65"/>
      <c r="B401" s="71"/>
      <c r="C401" s="101"/>
      <c r="D401" s="98"/>
      <c r="E401" s="292"/>
      <c r="F401" s="242" t="s">
        <v>687</v>
      </c>
      <c r="G401" s="243" t="s">
        <v>688</v>
      </c>
      <c r="H401" s="73" t="s">
        <v>35</v>
      </c>
      <c r="I401" s="68">
        <v>200</v>
      </c>
      <c r="J401" s="81"/>
      <c r="K401" s="52"/>
      <c r="L401" s="44"/>
      <c r="M401" s="49"/>
      <c r="N401" s="79"/>
      <c r="O401" s="3"/>
      <c r="P401" s="3"/>
      <c r="Q401" s="3"/>
      <c r="R401" s="3"/>
      <c r="S401" s="3"/>
      <c r="T401" s="3"/>
      <c r="U401" s="3"/>
      <c r="V401" s="4"/>
      <c r="W401" s="4"/>
    </row>
    <row r="402" spans="1:74" s="64" customFormat="1" outlineLevel="1" x14ac:dyDescent="0.25">
      <c r="A402" s="65"/>
      <c r="B402" s="71"/>
      <c r="C402" s="101"/>
      <c r="D402" s="98"/>
      <c r="E402" s="292"/>
      <c r="F402" s="242" t="s">
        <v>689</v>
      </c>
      <c r="G402" s="245" t="s">
        <v>1509</v>
      </c>
      <c r="H402" s="73"/>
      <c r="I402" s="68"/>
      <c r="J402" s="81"/>
      <c r="K402" s="52"/>
      <c r="L402" s="44"/>
      <c r="M402" s="49"/>
      <c r="N402" s="79"/>
      <c r="O402" s="3"/>
      <c r="P402" s="3"/>
      <c r="Q402" s="3"/>
      <c r="R402" s="3"/>
      <c r="S402" s="3"/>
      <c r="T402" s="3"/>
      <c r="U402" s="3"/>
      <c r="V402" s="4"/>
      <c r="W402" s="4"/>
    </row>
    <row r="403" spans="1:74" s="64" customFormat="1" ht="30" outlineLevel="1" x14ac:dyDescent="0.25">
      <c r="A403" s="65"/>
      <c r="B403" s="71"/>
      <c r="C403" s="101"/>
      <c r="D403" s="98"/>
      <c r="E403" s="291"/>
      <c r="F403" s="242" t="s">
        <v>690</v>
      </c>
      <c r="G403" s="243" t="s">
        <v>1514</v>
      </c>
      <c r="H403" s="67" t="s">
        <v>583</v>
      </c>
      <c r="I403" s="68">
        <v>1</v>
      </c>
      <c r="J403" s="113"/>
      <c r="K403" s="66"/>
      <c r="L403" s="69"/>
      <c r="M403" s="114"/>
      <c r="N403" s="111"/>
      <c r="O403" s="67"/>
      <c r="P403" s="67"/>
      <c r="Q403" s="67"/>
      <c r="R403" s="67"/>
      <c r="S403" s="67"/>
      <c r="T403" s="67"/>
      <c r="U403" s="67"/>
      <c r="V403" s="70"/>
      <c r="W403" s="70"/>
    </row>
    <row r="404" spans="1:74" s="64" customFormat="1" outlineLevel="1" x14ac:dyDescent="0.25">
      <c r="A404" s="65"/>
      <c r="B404" s="71"/>
      <c r="C404" s="101"/>
      <c r="D404" s="98"/>
      <c r="E404" s="291"/>
      <c r="F404" s="242" t="s">
        <v>691</v>
      </c>
      <c r="G404" s="243" t="s">
        <v>1512</v>
      </c>
      <c r="H404" s="73" t="s">
        <v>35</v>
      </c>
      <c r="I404" s="68">
        <v>150</v>
      </c>
      <c r="J404" s="113"/>
      <c r="K404" s="66"/>
      <c r="L404" s="69"/>
      <c r="M404" s="114"/>
      <c r="N404" s="111"/>
      <c r="O404" s="67"/>
      <c r="P404" s="67"/>
      <c r="Q404" s="67"/>
      <c r="R404" s="67"/>
      <c r="S404" s="67"/>
      <c r="T404" s="67"/>
      <c r="U404" s="67"/>
      <c r="V404" s="70"/>
      <c r="W404" s="70"/>
    </row>
    <row r="405" spans="1:74" s="64" customFormat="1" outlineLevel="1" x14ac:dyDescent="0.25">
      <c r="A405" s="65"/>
      <c r="B405" s="71"/>
      <c r="C405" s="101"/>
      <c r="D405" s="98"/>
      <c r="E405" s="291"/>
      <c r="F405" s="242" t="s">
        <v>692</v>
      </c>
      <c r="G405" s="243" t="s">
        <v>1513</v>
      </c>
      <c r="H405" s="73" t="s">
        <v>35</v>
      </c>
      <c r="I405" s="68">
        <v>1700</v>
      </c>
      <c r="J405" s="113"/>
      <c r="K405" s="66"/>
      <c r="L405" s="69"/>
      <c r="M405" s="114"/>
      <c r="N405" s="111"/>
      <c r="O405" s="67"/>
      <c r="P405" s="67"/>
      <c r="Q405" s="67"/>
      <c r="R405" s="67"/>
      <c r="S405" s="67"/>
      <c r="T405" s="67"/>
      <c r="U405" s="67"/>
      <c r="V405" s="70"/>
      <c r="W405" s="70"/>
    </row>
    <row r="406" spans="1:74" s="155" customFormat="1" x14ac:dyDescent="0.25">
      <c r="A406" s="201" t="s">
        <v>699</v>
      </c>
      <c r="B406" s="146" t="s">
        <v>700</v>
      </c>
      <c r="C406" s="147" t="s">
        <v>701</v>
      </c>
      <c r="D406" s="148"/>
      <c r="E406" s="287"/>
      <c r="F406" s="240"/>
      <c r="G406" s="241"/>
      <c r="H406" s="150"/>
      <c r="I406" s="151"/>
      <c r="J406" s="278"/>
      <c r="K406" s="152"/>
      <c r="L406" s="75"/>
      <c r="M406" s="153"/>
      <c r="N406" s="149"/>
      <c r="O406" s="150"/>
      <c r="P406" s="150"/>
      <c r="Q406" s="150"/>
      <c r="R406" s="150"/>
      <c r="S406" s="150"/>
      <c r="T406" s="150"/>
      <c r="U406" s="150"/>
      <c r="V406" s="154"/>
      <c r="W406" s="154"/>
      <c r="X406" s="64"/>
      <c r="Y406" s="64"/>
      <c r="Z406" s="64"/>
      <c r="AA406" s="64"/>
      <c r="AB406" s="64"/>
      <c r="AC406" s="64"/>
      <c r="AD406" s="64"/>
      <c r="AE406" s="64"/>
      <c r="AF406" s="64"/>
      <c r="AG406" s="64"/>
      <c r="AH406" s="64"/>
      <c r="AI406" s="64"/>
      <c r="AJ406" s="64"/>
      <c r="AK406" s="64"/>
      <c r="AL406" s="64"/>
      <c r="AM406" s="64"/>
      <c r="AN406" s="64"/>
      <c r="AO406" s="64"/>
      <c r="AP406" s="64"/>
      <c r="AQ406" s="64"/>
      <c r="AR406" s="64"/>
      <c r="AS406" s="64"/>
      <c r="AT406" s="64"/>
      <c r="AU406" s="64"/>
      <c r="AV406" s="64"/>
      <c r="AW406" s="64"/>
      <c r="AX406" s="64"/>
      <c r="AY406" s="64"/>
      <c r="AZ406" s="64"/>
      <c r="BA406" s="64"/>
      <c r="BB406" s="64"/>
      <c r="BC406" s="64"/>
      <c r="BD406" s="64"/>
      <c r="BE406" s="64"/>
      <c r="BF406" s="64"/>
      <c r="BG406" s="64"/>
      <c r="BH406" s="64"/>
      <c r="BI406" s="64"/>
      <c r="BJ406" s="64"/>
      <c r="BK406" s="64"/>
      <c r="BL406" s="64"/>
      <c r="BM406" s="64"/>
      <c r="BN406" s="64"/>
      <c r="BO406" s="64"/>
      <c r="BP406" s="64"/>
      <c r="BQ406" s="64"/>
      <c r="BR406" s="64"/>
      <c r="BS406" s="64"/>
      <c r="BT406" s="64"/>
      <c r="BU406" s="64"/>
      <c r="BV406" s="64"/>
    </row>
    <row r="407" spans="1:74" s="145" customFormat="1" x14ac:dyDescent="0.25">
      <c r="A407" s="337" t="s">
        <v>1592</v>
      </c>
      <c r="B407" s="338"/>
      <c r="C407" s="339"/>
      <c r="D407" s="288"/>
      <c r="E407" s="289">
        <f>D407*1.18</f>
        <v>0</v>
      </c>
      <c r="F407" s="161"/>
      <c r="G407" s="162"/>
      <c r="H407" s="156"/>
      <c r="I407" s="157"/>
      <c r="J407" s="158"/>
      <c r="K407" s="143"/>
      <c r="L407" s="44"/>
      <c r="M407" s="51" t="s">
        <v>1333</v>
      </c>
      <c r="N407" s="228"/>
      <c r="O407" s="7"/>
      <c r="P407" s="7"/>
      <c r="Q407" s="7"/>
      <c r="R407" s="7"/>
      <c r="S407" s="7"/>
      <c r="T407" s="7"/>
      <c r="U407" s="142"/>
      <c r="V407" s="144"/>
      <c r="W407" s="144"/>
      <c r="X407" s="64"/>
      <c r="Y407" s="64"/>
      <c r="Z407" s="64"/>
      <c r="AA407" s="64"/>
      <c r="AB407" s="64"/>
      <c r="AC407" s="64"/>
      <c r="AD407" s="64"/>
      <c r="AE407" s="64"/>
      <c r="AF407" s="64"/>
      <c r="AG407" s="64"/>
      <c r="AH407" s="64"/>
      <c r="AI407" s="64"/>
      <c r="AJ407" s="64"/>
      <c r="AK407" s="64"/>
      <c r="AL407" s="64"/>
      <c r="AM407" s="64"/>
      <c r="AN407" s="64"/>
      <c r="AO407" s="64"/>
      <c r="AP407" s="64"/>
      <c r="AQ407" s="64"/>
      <c r="AR407" s="64"/>
      <c r="AS407" s="64"/>
      <c r="AT407" s="64"/>
      <c r="AU407" s="64"/>
      <c r="AV407" s="64"/>
      <c r="AW407" s="64"/>
      <c r="AX407" s="64"/>
      <c r="AY407" s="64"/>
      <c r="AZ407" s="64"/>
      <c r="BA407" s="64"/>
      <c r="BB407" s="64"/>
      <c r="BC407" s="64"/>
      <c r="BD407" s="64"/>
      <c r="BE407" s="64"/>
      <c r="BF407" s="64"/>
      <c r="BG407" s="64"/>
      <c r="BH407" s="64"/>
      <c r="BI407" s="64"/>
      <c r="BJ407" s="64"/>
      <c r="BK407" s="64"/>
      <c r="BL407" s="64"/>
      <c r="BM407" s="64"/>
      <c r="BN407" s="64"/>
      <c r="BO407" s="64"/>
      <c r="BP407" s="64"/>
      <c r="BQ407" s="64"/>
      <c r="BR407" s="64"/>
      <c r="BS407" s="64"/>
      <c r="BT407" s="64"/>
      <c r="BU407" s="64"/>
      <c r="BV407" s="64"/>
    </row>
    <row r="408" spans="1:74" s="145" customFormat="1" x14ac:dyDescent="0.25">
      <c r="A408" s="1"/>
      <c r="B408" s="2"/>
      <c r="C408" s="101"/>
      <c r="D408" s="84"/>
      <c r="E408" s="134"/>
      <c r="F408" s="343" t="s">
        <v>1532</v>
      </c>
      <c r="G408" s="344"/>
      <c r="H408" s="344"/>
      <c r="I408" s="345"/>
      <c r="J408" s="279"/>
      <c r="K408" s="141">
        <f>J408*1.18</f>
        <v>0</v>
      </c>
      <c r="L408" s="37"/>
      <c r="M408" s="51" t="s">
        <v>1334</v>
      </c>
      <c r="N408" s="228"/>
      <c r="O408" s="159"/>
      <c r="P408" s="159"/>
      <c r="Q408" s="159"/>
      <c r="R408" s="159"/>
      <c r="S408" s="159"/>
      <c r="T408" s="159"/>
      <c r="U408" s="142"/>
      <c r="V408" s="144"/>
      <c r="W408" s="144"/>
      <c r="X408" s="64"/>
      <c r="Y408" s="64"/>
      <c r="Z408" s="64"/>
      <c r="AA408" s="64"/>
      <c r="AB408" s="64"/>
      <c r="AC408" s="64"/>
      <c r="AD408" s="64"/>
      <c r="AE408" s="64"/>
      <c r="AF408" s="64"/>
      <c r="AG408" s="64"/>
      <c r="AH408" s="64"/>
      <c r="AI408" s="64"/>
      <c r="AJ408" s="64"/>
      <c r="AK408" s="64"/>
      <c r="AL408" s="64"/>
      <c r="AM408" s="64"/>
      <c r="AN408" s="64"/>
      <c r="AO408" s="64"/>
      <c r="AP408" s="64"/>
      <c r="AQ408" s="64"/>
      <c r="AR408" s="64"/>
      <c r="AS408" s="64"/>
      <c r="AT408" s="64"/>
      <c r="AU408" s="64"/>
      <c r="AV408" s="64"/>
      <c r="AW408" s="64"/>
      <c r="AX408" s="64"/>
      <c r="AY408" s="64"/>
      <c r="AZ408" s="64"/>
      <c r="BA408" s="64"/>
      <c r="BB408" s="64"/>
      <c r="BC408" s="64"/>
      <c r="BD408" s="64"/>
      <c r="BE408" s="64"/>
      <c r="BF408" s="64"/>
      <c r="BG408" s="64"/>
      <c r="BH408" s="64"/>
      <c r="BI408" s="64"/>
      <c r="BJ408" s="64"/>
      <c r="BK408" s="64"/>
      <c r="BL408" s="64"/>
      <c r="BM408" s="64"/>
      <c r="BN408" s="64"/>
      <c r="BO408" s="64"/>
      <c r="BP408" s="64"/>
      <c r="BQ408" s="64"/>
      <c r="BR408" s="64"/>
      <c r="BS408" s="64"/>
      <c r="BT408" s="64"/>
      <c r="BU408" s="64"/>
      <c r="BV408" s="64"/>
    </row>
    <row r="409" spans="1:74" s="64" customFormat="1" outlineLevel="1" x14ac:dyDescent="0.25">
      <c r="A409" s="65"/>
      <c r="B409" s="71"/>
      <c r="C409" s="101"/>
      <c r="D409" s="98"/>
      <c r="E409" s="291"/>
      <c r="F409" s="242" t="s">
        <v>702</v>
      </c>
      <c r="G409" s="243" t="s">
        <v>703</v>
      </c>
      <c r="H409" s="73" t="s">
        <v>51</v>
      </c>
      <c r="I409" s="68">
        <v>1</v>
      </c>
      <c r="J409" s="113"/>
      <c r="K409" s="66"/>
      <c r="L409" s="69"/>
      <c r="M409" s="114"/>
      <c r="N409" s="111"/>
      <c r="O409" s="67"/>
      <c r="P409" s="67"/>
      <c r="Q409" s="67"/>
      <c r="R409" s="67"/>
      <c r="S409" s="67"/>
      <c r="T409" s="67"/>
      <c r="U409" s="67"/>
      <c r="V409" s="70"/>
      <c r="W409" s="70"/>
    </row>
    <row r="410" spans="1:74" s="64" customFormat="1" outlineLevel="1" x14ac:dyDescent="0.25">
      <c r="A410" s="65"/>
      <c r="B410" s="71"/>
      <c r="C410" s="101"/>
      <c r="D410" s="98"/>
      <c r="E410" s="291"/>
      <c r="F410" s="242" t="s">
        <v>704</v>
      </c>
      <c r="G410" s="243" t="s">
        <v>705</v>
      </c>
      <c r="H410" s="73" t="s">
        <v>51</v>
      </c>
      <c r="I410" s="68">
        <v>10</v>
      </c>
      <c r="J410" s="113"/>
      <c r="K410" s="66"/>
      <c r="L410" s="69"/>
      <c r="M410" s="114"/>
      <c r="N410" s="111"/>
      <c r="O410" s="67"/>
      <c r="P410" s="67"/>
      <c r="Q410" s="67"/>
      <c r="R410" s="67"/>
      <c r="S410" s="67"/>
      <c r="T410" s="67"/>
      <c r="U410" s="67"/>
      <c r="V410" s="70"/>
      <c r="W410" s="70"/>
    </row>
    <row r="411" spans="1:74" s="64" customFormat="1" outlineLevel="1" x14ac:dyDescent="0.25">
      <c r="A411" s="65"/>
      <c r="B411" s="71"/>
      <c r="C411" s="101"/>
      <c r="D411" s="98"/>
      <c r="E411" s="291"/>
      <c r="F411" s="242" t="s">
        <v>706</v>
      </c>
      <c r="G411" s="243" t="s">
        <v>707</v>
      </c>
      <c r="H411" s="67" t="s">
        <v>708</v>
      </c>
      <c r="I411" s="68">
        <v>45</v>
      </c>
      <c r="J411" s="113"/>
      <c r="K411" s="66"/>
      <c r="L411" s="69"/>
      <c r="M411" s="114"/>
      <c r="N411" s="111"/>
      <c r="O411" s="67"/>
      <c r="P411" s="67"/>
      <c r="Q411" s="67"/>
      <c r="R411" s="67"/>
      <c r="S411" s="67"/>
      <c r="T411" s="67"/>
      <c r="U411" s="67"/>
      <c r="V411" s="70"/>
      <c r="W411" s="70"/>
    </row>
    <row r="412" spans="1:74" s="64" customFormat="1" outlineLevel="1" x14ac:dyDescent="0.25">
      <c r="A412" s="65"/>
      <c r="B412" s="71"/>
      <c r="C412" s="101"/>
      <c r="D412" s="98"/>
      <c r="E412" s="291"/>
      <c r="F412" s="242" t="s">
        <v>709</v>
      </c>
      <c r="G412" s="243" t="s">
        <v>710</v>
      </c>
      <c r="H412" s="73" t="s">
        <v>51</v>
      </c>
      <c r="I412" s="68">
        <v>141</v>
      </c>
      <c r="J412" s="113"/>
      <c r="K412" s="66"/>
      <c r="L412" s="69"/>
      <c r="M412" s="114"/>
      <c r="N412" s="111"/>
      <c r="O412" s="67"/>
      <c r="P412" s="67"/>
      <c r="Q412" s="67"/>
      <c r="R412" s="67"/>
      <c r="S412" s="67"/>
      <c r="T412" s="67"/>
      <c r="U412" s="67"/>
      <c r="V412" s="70"/>
      <c r="W412" s="70"/>
    </row>
    <row r="413" spans="1:74" s="64" customFormat="1" outlineLevel="1" x14ac:dyDescent="0.25">
      <c r="A413" s="65"/>
      <c r="B413" s="71"/>
      <c r="C413" s="101"/>
      <c r="D413" s="98"/>
      <c r="E413" s="291"/>
      <c r="F413" s="242" t="s">
        <v>711</v>
      </c>
      <c r="G413" s="243" t="s">
        <v>712</v>
      </c>
      <c r="H413" s="73" t="s">
        <v>51</v>
      </c>
      <c r="I413" s="68">
        <v>8200</v>
      </c>
      <c r="J413" s="113"/>
      <c r="K413" s="66"/>
      <c r="L413" s="69"/>
      <c r="M413" s="114"/>
      <c r="N413" s="111"/>
      <c r="O413" s="67"/>
      <c r="P413" s="67"/>
      <c r="Q413" s="67"/>
      <c r="R413" s="67"/>
      <c r="S413" s="67"/>
      <c r="T413" s="67"/>
      <c r="U413" s="67"/>
      <c r="V413" s="70"/>
      <c r="W413" s="70"/>
    </row>
    <row r="414" spans="1:74" s="64" customFormat="1" outlineLevel="1" x14ac:dyDescent="0.25">
      <c r="A414" s="65"/>
      <c r="B414" s="71"/>
      <c r="C414" s="101"/>
      <c r="D414" s="98"/>
      <c r="E414" s="291"/>
      <c r="F414" s="242" t="s">
        <v>713</v>
      </c>
      <c r="G414" s="243" t="s">
        <v>714</v>
      </c>
      <c r="H414" s="73" t="s">
        <v>35</v>
      </c>
      <c r="I414" s="68">
        <v>7750</v>
      </c>
      <c r="J414" s="113"/>
      <c r="K414" s="66"/>
      <c r="L414" s="69"/>
      <c r="M414" s="114"/>
      <c r="N414" s="111"/>
      <c r="O414" s="67"/>
      <c r="P414" s="67"/>
      <c r="Q414" s="67"/>
      <c r="R414" s="67"/>
      <c r="S414" s="67"/>
      <c r="T414" s="67"/>
      <c r="U414" s="67"/>
      <c r="V414" s="70"/>
      <c r="W414" s="70"/>
    </row>
    <row r="415" spans="1:74" s="64" customFormat="1" outlineLevel="1" x14ac:dyDescent="0.25">
      <c r="A415" s="65"/>
      <c r="B415" s="71"/>
      <c r="C415" s="101"/>
      <c r="D415" s="98"/>
      <c r="E415" s="291"/>
      <c r="F415" s="242" t="s">
        <v>715</v>
      </c>
      <c r="G415" s="243" t="s">
        <v>716</v>
      </c>
      <c r="H415" s="73" t="s">
        <v>35</v>
      </c>
      <c r="I415" s="68">
        <v>20250</v>
      </c>
      <c r="J415" s="113"/>
      <c r="K415" s="66"/>
      <c r="L415" s="69"/>
      <c r="M415" s="114"/>
      <c r="N415" s="111"/>
      <c r="O415" s="67"/>
      <c r="P415" s="67"/>
      <c r="Q415" s="67"/>
      <c r="R415" s="67"/>
      <c r="S415" s="67"/>
      <c r="T415" s="67"/>
      <c r="U415" s="67"/>
      <c r="V415" s="70"/>
      <c r="W415" s="70"/>
    </row>
    <row r="416" spans="1:74" s="155" customFormat="1" x14ac:dyDescent="0.25">
      <c r="A416" s="201" t="s">
        <v>717</v>
      </c>
      <c r="B416" s="146" t="s">
        <v>718</v>
      </c>
      <c r="C416" s="147" t="s">
        <v>719</v>
      </c>
      <c r="D416" s="148"/>
      <c r="E416" s="287"/>
      <c r="F416" s="240"/>
      <c r="G416" s="241"/>
      <c r="H416" s="150"/>
      <c r="I416" s="151"/>
      <c r="J416" s="278"/>
      <c r="K416" s="152"/>
      <c r="L416" s="75"/>
      <c r="M416" s="153"/>
      <c r="N416" s="149"/>
      <c r="O416" s="150"/>
      <c r="P416" s="150"/>
      <c r="Q416" s="150"/>
      <c r="R416" s="150"/>
      <c r="S416" s="150"/>
      <c r="T416" s="150"/>
      <c r="U416" s="150"/>
      <c r="V416" s="154"/>
      <c r="W416" s="154"/>
      <c r="X416" s="64"/>
      <c r="Y416" s="64"/>
      <c r="Z416" s="64"/>
      <c r="AA416" s="64"/>
      <c r="AB416" s="64"/>
      <c r="AC416" s="64"/>
      <c r="AD416" s="64"/>
      <c r="AE416" s="64"/>
      <c r="AF416" s="64"/>
      <c r="AG416" s="64"/>
      <c r="AH416" s="64"/>
      <c r="AI416" s="64"/>
      <c r="AJ416" s="64"/>
      <c r="AK416" s="64"/>
      <c r="AL416" s="64"/>
      <c r="AM416" s="64"/>
      <c r="AN416" s="64"/>
      <c r="AO416" s="64"/>
      <c r="AP416" s="64"/>
      <c r="AQ416" s="64"/>
      <c r="AR416" s="64"/>
      <c r="AS416" s="64"/>
      <c r="AT416" s="64"/>
      <c r="AU416" s="64"/>
      <c r="AV416" s="64"/>
      <c r="AW416" s="64"/>
      <c r="AX416" s="64"/>
      <c r="AY416" s="64"/>
      <c r="AZ416" s="64"/>
      <c r="BA416" s="64"/>
      <c r="BB416" s="64"/>
      <c r="BC416" s="64"/>
      <c r="BD416" s="64"/>
      <c r="BE416" s="64"/>
      <c r="BF416" s="64"/>
      <c r="BG416" s="64"/>
      <c r="BH416" s="64"/>
      <c r="BI416" s="64"/>
      <c r="BJ416" s="64"/>
      <c r="BK416" s="64"/>
      <c r="BL416" s="64"/>
      <c r="BM416" s="64"/>
      <c r="BN416" s="64"/>
      <c r="BO416" s="64"/>
      <c r="BP416" s="64"/>
      <c r="BQ416" s="64"/>
      <c r="BR416" s="64"/>
      <c r="BS416" s="64"/>
      <c r="BT416" s="64"/>
      <c r="BU416" s="64"/>
      <c r="BV416" s="64"/>
    </row>
    <row r="417" spans="1:74" s="145" customFormat="1" x14ac:dyDescent="0.25">
      <c r="A417" s="337" t="s">
        <v>1593</v>
      </c>
      <c r="B417" s="338"/>
      <c r="C417" s="339"/>
      <c r="D417" s="288"/>
      <c r="E417" s="289">
        <f>D417*1.18</f>
        <v>0</v>
      </c>
      <c r="F417" s="161"/>
      <c r="G417" s="162"/>
      <c r="H417" s="156"/>
      <c r="I417" s="157"/>
      <c r="J417" s="158"/>
      <c r="K417" s="143"/>
      <c r="L417" s="44"/>
      <c r="M417" s="51" t="s">
        <v>1335</v>
      </c>
      <c r="N417" s="228"/>
      <c r="O417" s="7"/>
      <c r="P417" s="7"/>
      <c r="Q417" s="7"/>
      <c r="R417" s="7"/>
      <c r="S417" s="7"/>
      <c r="T417" s="7"/>
      <c r="U417" s="142"/>
      <c r="V417" s="144"/>
      <c r="W417" s="144"/>
      <c r="X417" s="64"/>
      <c r="Y417" s="64"/>
      <c r="Z417" s="64"/>
      <c r="AA417" s="64"/>
      <c r="AB417" s="64"/>
      <c r="AC417" s="64"/>
      <c r="AD417" s="64"/>
      <c r="AE417" s="64"/>
      <c r="AF417" s="64"/>
      <c r="AG417" s="64"/>
      <c r="AH417" s="64"/>
      <c r="AI417" s="64"/>
      <c r="AJ417" s="64"/>
      <c r="AK417" s="64"/>
      <c r="AL417" s="64"/>
      <c r="AM417" s="64"/>
      <c r="AN417" s="64"/>
      <c r="AO417" s="64"/>
      <c r="AP417" s="64"/>
      <c r="AQ417" s="64"/>
      <c r="AR417" s="64"/>
      <c r="AS417" s="64"/>
      <c r="AT417" s="64"/>
      <c r="AU417" s="64"/>
      <c r="AV417" s="64"/>
      <c r="AW417" s="64"/>
      <c r="AX417" s="64"/>
      <c r="AY417" s="64"/>
      <c r="AZ417" s="64"/>
      <c r="BA417" s="64"/>
      <c r="BB417" s="64"/>
      <c r="BC417" s="64"/>
      <c r="BD417" s="64"/>
      <c r="BE417" s="64"/>
      <c r="BF417" s="64"/>
      <c r="BG417" s="64"/>
      <c r="BH417" s="64"/>
      <c r="BI417" s="64"/>
      <c r="BJ417" s="64"/>
      <c r="BK417" s="64"/>
      <c r="BL417" s="64"/>
      <c r="BM417" s="64"/>
      <c r="BN417" s="64"/>
      <c r="BO417" s="64"/>
      <c r="BP417" s="64"/>
      <c r="BQ417" s="64"/>
      <c r="BR417" s="64"/>
      <c r="BS417" s="64"/>
      <c r="BT417" s="64"/>
      <c r="BU417" s="64"/>
      <c r="BV417" s="64"/>
    </row>
    <row r="418" spans="1:74" s="145" customFormat="1" x14ac:dyDescent="0.25">
      <c r="A418" s="1"/>
      <c r="B418" s="2"/>
      <c r="C418" s="101"/>
      <c r="D418" s="84"/>
      <c r="E418" s="134"/>
      <c r="F418" s="343" t="s">
        <v>1533</v>
      </c>
      <c r="G418" s="344"/>
      <c r="H418" s="344"/>
      <c r="I418" s="345"/>
      <c r="J418" s="279"/>
      <c r="K418" s="141">
        <f>J418*1.18</f>
        <v>0</v>
      </c>
      <c r="L418" s="37"/>
      <c r="M418" s="51" t="s">
        <v>1336</v>
      </c>
      <c r="N418" s="228"/>
      <c r="O418" s="159"/>
      <c r="P418" s="159"/>
      <c r="Q418" s="159"/>
      <c r="R418" s="159"/>
      <c r="S418" s="159"/>
      <c r="T418" s="159"/>
      <c r="U418" s="142"/>
      <c r="V418" s="144"/>
      <c r="W418" s="144"/>
      <c r="X418" s="64"/>
      <c r="Y418" s="64"/>
      <c r="Z418" s="64"/>
      <c r="AA418" s="64"/>
      <c r="AB418" s="64"/>
      <c r="AC418" s="64"/>
      <c r="AD418" s="64"/>
      <c r="AE418" s="64"/>
      <c r="AF418" s="64"/>
      <c r="AG418" s="64"/>
      <c r="AH418" s="64"/>
      <c r="AI418" s="64"/>
      <c r="AJ418" s="64"/>
      <c r="AK418" s="64"/>
      <c r="AL418" s="64"/>
      <c r="AM418" s="64"/>
      <c r="AN418" s="64"/>
      <c r="AO418" s="64"/>
      <c r="AP418" s="64"/>
      <c r="AQ418" s="64"/>
      <c r="AR418" s="64"/>
      <c r="AS418" s="64"/>
      <c r="AT418" s="64"/>
      <c r="AU418" s="64"/>
      <c r="AV418" s="64"/>
      <c r="AW418" s="64"/>
      <c r="AX418" s="64"/>
      <c r="AY418" s="64"/>
      <c r="AZ418" s="64"/>
      <c r="BA418" s="64"/>
      <c r="BB418" s="64"/>
      <c r="BC418" s="64"/>
      <c r="BD418" s="64"/>
      <c r="BE418" s="64"/>
      <c r="BF418" s="64"/>
      <c r="BG418" s="64"/>
      <c r="BH418" s="64"/>
      <c r="BI418" s="64"/>
      <c r="BJ418" s="64"/>
      <c r="BK418" s="64"/>
      <c r="BL418" s="64"/>
      <c r="BM418" s="64"/>
      <c r="BN418" s="64"/>
      <c r="BO418" s="64"/>
      <c r="BP418" s="64"/>
      <c r="BQ418" s="64"/>
      <c r="BR418" s="64"/>
      <c r="BS418" s="64"/>
      <c r="BT418" s="64"/>
      <c r="BU418" s="64"/>
      <c r="BV418" s="64"/>
    </row>
    <row r="419" spans="1:74" s="64" customFormat="1" outlineLevel="1" x14ac:dyDescent="0.25">
      <c r="A419" s="1"/>
      <c r="B419" s="2"/>
      <c r="C419" s="15"/>
      <c r="D419" s="98"/>
      <c r="E419" s="134"/>
      <c r="F419" s="242" t="s">
        <v>720</v>
      </c>
      <c r="G419" s="243" t="s">
        <v>721</v>
      </c>
      <c r="H419" s="73" t="s">
        <v>370</v>
      </c>
      <c r="I419" s="74">
        <v>1</v>
      </c>
      <c r="J419" s="102"/>
      <c r="K419" s="72"/>
      <c r="L419" s="75"/>
      <c r="M419" s="76"/>
      <c r="N419" s="99"/>
      <c r="O419" s="73"/>
      <c r="P419" s="73"/>
      <c r="Q419" s="73"/>
      <c r="R419" s="73"/>
      <c r="S419" s="73"/>
      <c r="T419" s="73"/>
      <c r="U419" s="73"/>
      <c r="V419" s="77"/>
      <c r="W419" s="77"/>
    </row>
    <row r="420" spans="1:74" s="155" customFormat="1" x14ac:dyDescent="0.25">
      <c r="A420" s="201" t="s">
        <v>722</v>
      </c>
      <c r="B420" s="146" t="s">
        <v>723</v>
      </c>
      <c r="C420" s="147" t="s">
        <v>724</v>
      </c>
      <c r="D420" s="148"/>
      <c r="E420" s="287"/>
      <c r="F420" s="240"/>
      <c r="G420" s="241"/>
      <c r="H420" s="150"/>
      <c r="I420" s="151"/>
      <c r="J420" s="278"/>
      <c r="K420" s="152"/>
      <c r="L420" s="75"/>
      <c r="M420" s="153"/>
      <c r="N420" s="149"/>
      <c r="O420" s="150"/>
      <c r="P420" s="150"/>
      <c r="Q420" s="150"/>
      <c r="R420" s="150"/>
      <c r="S420" s="150"/>
      <c r="T420" s="150"/>
      <c r="U420" s="150"/>
      <c r="V420" s="154"/>
      <c r="W420" s="154"/>
      <c r="X420" s="64"/>
      <c r="Y420" s="64"/>
      <c r="Z420" s="64"/>
      <c r="AA420" s="64"/>
      <c r="AB420" s="64"/>
      <c r="AC420" s="64"/>
      <c r="AD420" s="64"/>
      <c r="AE420" s="64"/>
      <c r="AF420" s="64"/>
      <c r="AG420" s="64"/>
      <c r="AH420" s="64"/>
      <c r="AI420" s="64"/>
      <c r="AJ420" s="64"/>
      <c r="AK420" s="64"/>
      <c r="AL420" s="64"/>
      <c r="AM420" s="64"/>
      <c r="AN420" s="64"/>
      <c r="AO420" s="64"/>
      <c r="AP420" s="64"/>
      <c r="AQ420" s="64"/>
      <c r="AR420" s="64"/>
      <c r="AS420" s="64"/>
      <c r="AT420" s="64"/>
      <c r="AU420" s="64"/>
      <c r="AV420" s="64"/>
      <c r="AW420" s="64"/>
      <c r="AX420" s="64"/>
      <c r="AY420" s="64"/>
      <c r="AZ420" s="64"/>
      <c r="BA420" s="64"/>
      <c r="BB420" s="64"/>
      <c r="BC420" s="64"/>
      <c r="BD420" s="64"/>
      <c r="BE420" s="64"/>
      <c r="BF420" s="64"/>
      <c r="BG420" s="64"/>
      <c r="BH420" s="64"/>
      <c r="BI420" s="64"/>
      <c r="BJ420" s="64"/>
      <c r="BK420" s="64"/>
      <c r="BL420" s="64"/>
      <c r="BM420" s="64"/>
      <c r="BN420" s="64"/>
      <c r="BO420" s="64"/>
      <c r="BP420" s="64"/>
      <c r="BQ420" s="64"/>
      <c r="BR420" s="64"/>
      <c r="BS420" s="64"/>
      <c r="BT420" s="64"/>
      <c r="BU420" s="64"/>
      <c r="BV420" s="64"/>
    </row>
    <row r="421" spans="1:74" s="145" customFormat="1" x14ac:dyDescent="0.25">
      <c r="A421" s="337" t="s">
        <v>1594</v>
      </c>
      <c r="B421" s="338"/>
      <c r="C421" s="339"/>
      <c r="D421" s="288"/>
      <c r="E421" s="289">
        <f>D421*1.18</f>
        <v>0</v>
      </c>
      <c r="F421" s="161"/>
      <c r="G421" s="162"/>
      <c r="H421" s="156"/>
      <c r="I421" s="157"/>
      <c r="J421" s="158"/>
      <c r="K421" s="143"/>
      <c r="L421" s="44"/>
      <c r="M421" s="51" t="s">
        <v>1337</v>
      </c>
      <c r="N421" s="228"/>
      <c r="O421" s="7"/>
      <c r="P421" s="7"/>
      <c r="Q421" s="7"/>
      <c r="R421" s="7"/>
      <c r="S421" s="7"/>
      <c r="T421" s="7"/>
      <c r="U421" s="142"/>
      <c r="V421" s="144"/>
      <c r="W421" s="144"/>
      <c r="X421" s="64"/>
      <c r="Y421" s="64"/>
      <c r="Z421" s="64"/>
      <c r="AA421" s="64"/>
      <c r="AB421" s="64"/>
      <c r="AC421" s="64"/>
      <c r="AD421" s="64"/>
      <c r="AE421" s="64"/>
      <c r="AF421" s="64"/>
      <c r="AG421" s="64"/>
      <c r="AH421" s="64"/>
      <c r="AI421" s="64"/>
      <c r="AJ421" s="64"/>
      <c r="AK421" s="64"/>
      <c r="AL421" s="64"/>
      <c r="AM421" s="64"/>
      <c r="AN421" s="64"/>
      <c r="AO421" s="64"/>
      <c r="AP421" s="64"/>
      <c r="AQ421" s="64"/>
      <c r="AR421" s="64"/>
      <c r="AS421" s="64"/>
      <c r="AT421" s="64"/>
      <c r="AU421" s="64"/>
      <c r="AV421" s="64"/>
      <c r="AW421" s="64"/>
      <c r="AX421" s="64"/>
      <c r="AY421" s="64"/>
      <c r="AZ421" s="64"/>
      <c r="BA421" s="64"/>
      <c r="BB421" s="64"/>
      <c r="BC421" s="64"/>
      <c r="BD421" s="64"/>
      <c r="BE421" s="64"/>
      <c r="BF421" s="64"/>
      <c r="BG421" s="64"/>
      <c r="BH421" s="64"/>
      <c r="BI421" s="64"/>
      <c r="BJ421" s="64"/>
      <c r="BK421" s="64"/>
      <c r="BL421" s="64"/>
      <c r="BM421" s="64"/>
      <c r="BN421" s="64"/>
      <c r="BO421" s="64"/>
      <c r="BP421" s="64"/>
      <c r="BQ421" s="64"/>
      <c r="BR421" s="64"/>
      <c r="BS421" s="64"/>
      <c r="BT421" s="64"/>
      <c r="BU421" s="64"/>
      <c r="BV421" s="64"/>
    </row>
    <row r="422" spans="1:74" s="145" customFormat="1" x14ac:dyDescent="0.25">
      <c r="A422" s="1"/>
      <c r="B422" s="2"/>
      <c r="C422" s="101"/>
      <c r="D422" s="84"/>
      <c r="E422" s="134"/>
      <c r="F422" s="343" t="s">
        <v>1534</v>
      </c>
      <c r="G422" s="344"/>
      <c r="H422" s="344"/>
      <c r="I422" s="345"/>
      <c r="J422" s="279"/>
      <c r="K422" s="141">
        <f>J422*1.18</f>
        <v>0</v>
      </c>
      <c r="L422" s="37"/>
      <c r="M422" s="51" t="s">
        <v>1338</v>
      </c>
      <c r="N422" s="228"/>
      <c r="O422" s="159"/>
      <c r="P422" s="159"/>
      <c r="Q422" s="159"/>
      <c r="R422" s="159"/>
      <c r="S422" s="159"/>
      <c r="T422" s="159"/>
      <c r="U422" s="142"/>
      <c r="V422" s="144"/>
      <c r="W422" s="144"/>
      <c r="X422" s="64"/>
      <c r="Y422" s="64"/>
      <c r="Z422" s="64"/>
      <c r="AA422" s="64"/>
      <c r="AB422" s="64"/>
      <c r="AC422" s="64"/>
      <c r="AD422" s="64"/>
      <c r="AE422" s="64"/>
      <c r="AF422" s="64"/>
      <c r="AG422" s="64"/>
      <c r="AH422" s="64"/>
      <c r="AI422" s="64"/>
      <c r="AJ422" s="64"/>
      <c r="AK422" s="64"/>
      <c r="AL422" s="64"/>
      <c r="AM422" s="64"/>
      <c r="AN422" s="64"/>
      <c r="AO422" s="64"/>
      <c r="AP422" s="64"/>
      <c r="AQ422" s="64"/>
      <c r="AR422" s="64"/>
      <c r="AS422" s="64"/>
      <c r="AT422" s="64"/>
      <c r="AU422" s="64"/>
      <c r="AV422" s="64"/>
      <c r="AW422" s="64"/>
      <c r="AX422" s="64"/>
      <c r="AY422" s="64"/>
      <c r="AZ422" s="64"/>
      <c r="BA422" s="64"/>
      <c r="BB422" s="64"/>
      <c r="BC422" s="64"/>
      <c r="BD422" s="64"/>
      <c r="BE422" s="64"/>
      <c r="BF422" s="64"/>
      <c r="BG422" s="64"/>
      <c r="BH422" s="64"/>
      <c r="BI422" s="64"/>
      <c r="BJ422" s="64"/>
      <c r="BK422" s="64"/>
      <c r="BL422" s="64"/>
      <c r="BM422" s="64"/>
      <c r="BN422" s="64"/>
      <c r="BO422" s="64"/>
      <c r="BP422" s="64"/>
      <c r="BQ422" s="64"/>
      <c r="BR422" s="64"/>
      <c r="BS422" s="64"/>
      <c r="BT422" s="64"/>
      <c r="BU422" s="64"/>
      <c r="BV422" s="64"/>
    </row>
    <row r="423" spans="1:74" s="64" customFormat="1" outlineLevel="1" x14ac:dyDescent="0.25">
      <c r="A423" s="1"/>
      <c r="B423" s="2"/>
      <c r="C423" s="15"/>
      <c r="D423" s="98"/>
      <c r="E423" s="134"/>
      <c r="F423" s="242" t="s">
        <v>725</v>
      </c>
      <c r="G423" s="243"/>
      <c r="H423" s="73" t="s">
        <v>370</v>
      </c>
      <c r="I423" s="74">
        <v>1</v>
      </c>
      <c r="J423" s="102"/>
      <c r="K423" s="72"/>
      <c r="L423" s="75"/>
      <c r="M423" s="76"/>
      <c r="N423" s="99"/>
      <c r="O423" s="73"/>
      <c r="P423" s="73"/>
      <c r="Q423" s="73"/>
      <c r="R423" s="73"/>
      <c r="S423" s="73"/>
      <c r="T423" s="73"/>
      <c r="U423" s="73"/>
      <c r="V423" s="77"/>
      <c r="W423" s="77"/>
    </row>
    <row r="424" spans="1:74" s="155" customFormat="1" x14ac:dyDescent="0.25">
      <c r="A424" s="201" t="s">
        <v>726</v>
      </c>
      <c r="B424" s="146" t="s">
        <v>727</v>
      </c>
      <c r="C424" s="147" t="s">
        <v>728</v>
      </c>
      <c r="D424" s="148"/>
      <c r="E424" s="287"/>
      <c r="F424" s="240"/>
      <c r="G424" s="241"/>
      <c r="H424" s="150"/>
      <c r="I424" s="151"/>
      <c r="J424" s="278"/>
      <c r="K424" s="152"/>
      <c r="L424" s="75"/>
      <c r="M424" s="153"/>
      <c r="N424" s="149"/>
      <c r="O424" s="150"/>
      <c r="P424" s="150"/>
      <c r="Q424" s="150"/>
      <c r="R424" s="150"/>
      <c r="S424" s="150"/>
      <c r="T424" s="150"/>
      <c r="U424" s="150"/>
      <c r="V424" s="154"/>
      <c r="W424" s="154"/>
      <c r="X424" s="64"/>
      <c r="Y424" s="64"/>
      <c r="Z424" s="64"/>
      <c r="AA424" s="64"/>
      <c r="AB424" s="64"/>
      <c r="AC424" s="64"/>
      <c r="AD424" s="64"/>
      <c r="AE424" s="64"/>
      <c r="AF424" s="64"/>
      <c r="AG424" s="64"/>
      <c r="AH424" s="64"/>
      <c r="AI424" s="64"/>
      <c r="AJ424" s="64"/>
      <c r="AK424" s="64"/>
      <c r="AL424" s="64"/>
      <c r="AM424" s="64"/>
      <c r="AN424" s="64"/>
      <c r="AO424" s="64"/>
      <c r="AP424" s="64"/>
      <c r="AQ424" s="64"/>
      <c r="AR424" s="64"/>
      <c r="AS424" s="64"/>
      <c r="AT424" s="64"/>
      <c r="AU424" s="64"/>
      <c r="AV424" s="64"/>
      <c r="AW424" s="64"/>
      <c r="AX424" s="64"/>
      <c r="AY424" s="64"/>
      <c r="AZ424" s="64"/>
      <c r="BA424" s="64"/>
      <c r="BB424" s="64"/>
      <c r="BC424" s="64"/>
      <c r="BD424" s="64"/>
      <c r="BE424" s="64"/>
      <c r="BF424" s="64"/>
      <c r="BG424" s="64"/>
      <c r="BH424" s="64"/>
      <c r="BI424" s="64"/>
      <c r="BJ424" s="64"/>
      <c r="BK424" s="64"/>
      <c r="BL424" s="64"/>
      <c r="BM424" s="64"/>
      <c r="BN424" s="64"/>
      <c r="BO424" s="64"/>
      <c r="BP424" s="64"/>
      <c r="BQ424" s="64"/>
      <c r="BR424" s="64"/>
      <c r="BS424" s="64"/>
      <c r="BT424" s="64"/>
      <c r="BU424" s="64"/>
      <c r="BV424" s="64"/>
    </row>
    <row r="425" spans="1:74" s="145" customFormat="1" x14ac:dyDescent="0.25">
      <c r="A425" s="337" t="s">
        <v>1595</v>
      </c>
      <c r="B425" s="338"/>
      <c r="C425" s="339"/>
      <c r="D425" s="288"/>
      <c r="E425" s="289">
        <f>D425*1.18</f>
        <v>0</v>
      </c>
      <c r="F425" s="161"/>
      <c r="G425" s="162"/>
      <c r="H425" s="156"/>
      <c r="I425" s="157"/>
      <c r="J425" s="158"/>
      <c r="K425" s="143"/>
      <c r="L425" s="44"/>
      <c r="M425" s="51" t="s">
        <v>1339</v>
      </c>
      <c r="N425" s="228"/>
      <c r="O425" s="7"/>
      <c r="P425" s="7"/>
      <c r="Q425" s="7"/>
      <c r="R425" s="7"/>
      <c r="S425" s="7"/>
      <c r="T425" s="7"/>
      <c r="U425" s="142"/>
      <c r="V425" s="144"/>
      <c r="W425" s="144"/>
      <c r="X425" s="64"/>
      <c r="Y425" s="64"/>
      <c r="Z425" s="64"/>
      <c r="AA425" s="64"/>
      <c r="AB425" s="64"/>
      <c r="AC425" s="64"/>
      <c r="AD425" s="64"/>
      <c r="AE425" s="64"/>
      <c r="AF425" s="64"/>
      <c r="AG425" s="64"/>
      <c r="AH425" s="64"/>
      <c r="AI425" s="64"/>
      <c r="AJ425" s="64"/>
      <c r="AK425" s="64"/>
      <c r="AL425" s="64"/>
      <c r="AM425" s="64"/>
      <c r="AN425" s="64"/>
      <c r="AO425" s="64"/>
      <c r="AP425" s="64"/>
      <c r="AQ425" s="64"/>
      <c r="AR425" s="64"/>
      <c r="AS425" s="64"/>
      <c r="AT425" s="64"/>
      <c r="AU425" s="64"/>
      <c r="AV425" s="64"/>
      <c r="AW425" s="64"/>
      <c r="AX425" s="64"/>
      <c r="AY425" s="64"/>
      <c r="AZ425" s="64"/>
      <c r="BA425" s="64"/>
      <c r="BB425" s="64"/>
      <c r="BC425" s="64"/>
      <c r="BD425" s="64"/>
      <c r="BE425" s="64"/>
      <c r="BF425" s="64"/>
      <c r="BG425" s="64"/>
      <c r="BH425" s="64"/>
      <c r="BI425" s="64"/>
      <c r="BJ425" s="64"/>
      <c r="BK425" s="64"/>
      <c r="BL425" s="64"/>
      <c r="BM425" s="64"/>
      <c r="BN425" s="64"/>
      <c r="BO425" s="64"/>
      <c r="BP425" s="64"/>
      <c r="BQ425" s="64"/>
      <c r="BR425" s="64"/>
      <c r="BS425" s="64"/>
      <c r="BT425" s="64"/>
      <c r="BU425" s="64"/>
      <c r="BV425" s="64"/>
    </row>
    <row r="426" spans="1:74" s="145" customFormat="1" x14ac:dyDescent="0.25">
      <c r="A426" s="1"/>
      <c r="B426" s="2"/>
      <c r="C426" s="101"/>
      <c r="D426" s="84"/>
      <c r="E426" s="134"/>
      <c r="F426" s="349" t="s">
        <v>1535</v>
      </c>
      <c r="G426" s="350"/>
      <c r="H426" s="350"/>
      <c r="I426" s="351"/>
      <c r="J426" s="279"/>
      <c r="K426" s="141">
        <f>J426*1.18</f>
        <v>0</v>
      </c>
      <c r="L426" s="37"/>
      <c r="M426" s="51" t="s">
        <v>1340</v>
      </c>
      <c r="N426" s="228"/>
      <c r="O426" s="159"/>
      <c r="P426" s="159"/>
      <c r="Q426" s="159"/>
      <c r="R426" s="159"/>
      <c r="S426" s="159"/>
      <c r="T426" s="159"/>
      <c r="U426" s="142"/>
      <c r="V426" s="144"/>
      <c r="W426" s="144"/>
      <c r="X426" s="64"/>
      <c r="Y426" s="64"/>
      <c r="Z426" s="64"/>
      <c r="AA426" s="64"/>
      <c r="AB426" s="64"/>
      <c r="AC426" s="64"/>
      <c r="AD426" s="64"/>
      <c r="AE426" s="64"/>
      <c r="AF426" s="64"/>
      <c r="AG426" s="64"/>
      <c r="AH426" s="64"/>
      <c r="AI426" s="64"/>
      <c r="AJ426" s="64"/>
      <c r="AK426" s="64"/>
      <c r="AL426" s="64"/>
      <c r="AM426" s="64"/>
      <c r="AN426" s="64"/>
      <c r="AO426" s="64"/>
      <c r="AP426" s="64"/>
      <c r="AQ426" s="64"/>
      <c r="AR426" s="64"/>
      <c r="AS426" s="64"/>
      <c r="AT426" s="64"/>
      <c r="AU426" s="64"/>
      <c r="AV426" s="64"/>
      <c r="AW426" s="64"/>
      <c r="AX426" s="64"/>
      <c r="AY426" s="64"/>
      <c r="AZ426" s="64"/>
      <c r="BA426" s="64"/>
      <c r="BB426" s="64"/>
      <c r="BC426" s="64"/>
      <c r="BD426" s="64"/>
      <c r="BE426" s="64"/>
      <c r="BF426" s="64"/>
      <c r="BG426" s="64"/>
      <c r="BH426" s="64"/>
      <c r="BI426" s="64"/>
      <c r="BJ426" s="64"/>
      <c r="BK426" s="64"/>
      <c r="BL426" s="64"/>
      <c r="BM426" s="64"/>
      <c r="BN426" s="64"/>
      <c r="BO426" s="64"/>
      <c r="BP426" s="64"/>
      <c r="BQ426" s="64"/>
      <c r="BR426" s="64"/>
      <c r="BS426" s="64"/>
      <c r="BT426" s="64"/>
      <c r="BU426" s="64"/>
      <c r="BV426" s="64"/>
    </row>
    <row r="427" spans="1:74" s="64" customFormat="1" outlineLevel="1" x14ac:dyDescent="0.25">
      <c r="A427" s="1"/>
      <c r="B427" s="2"/>
      <c r="C427" s="15"/>
      <c r="D427" s="98"/>
      <c r="E427" s="134"/>
      <c r="F427" s="242" t="s">
        <v>729</v>
      </c>
      <c r="G427" s="243" t="s">
        <v>721</v>
      </c>
      <c r="H427" s="73" t="s">
        <v>370</v>
      </c>
      <c r="I427" s="74">
        <v>1</v>
      </c>
      <c r="J427" s="102"/>
      <c r="K427" s="72"/>
      <c r="L427" s="75"/>
      <c r="M427" s="76"/>
      <c r="N427" s="99"/>
      <c r="O427" s="73"/>
      <c r="P427" s="73"/>
      <c r="Q427" s="73"/>
      <c r="R427" s="73"/>
      <c r="S427" s="73"/>
      <c r="T427" s="73"/>
      <c r="U427" s="73"/>
      <c r="V427" s="77"/>
      <c r="W427" s="77"/>
    </row>
    <row r="428" spans="1:74" s="155" customFormat="1" x14ac:dyDescent="0.25">
      <c r="A428" s="201" t="s">
        <v>730</v>
      </c>
      <c r="B428" s="146"/>
      <c r="C428" s="147" t="s">
        <v>731</v>
      </c>
      <c r="D428" s="148"/>
      <c r="E428" s="287"/>
      <c r="F428" s="240"/>
      <c r="G428" s="241"/>
      <c r="H428" s="150"/>
      <c r="I428" s="151"/>
      <c r="J428" s="278"/>
      <c r="K428" s="152"/>
      <c r="L428" s="75"/>
      <c r="M428" s="153"/>
      <c r="N428" s="149"/>
      <c r="O428" s="150"/>
      <c r="P428" s="150"/>
      <c r="Q428" s="150"/>
      <c r="R428" s="150"/>
      <c r="S428" s="150"/>
      <c r="T428" s="150"/>
      <c r="U428" s="150"/>
      <c r="V428" s="154"/>
      <c r="W428" s="154"/>
      <c r="X428" s="64"/>
      <c r="Y428" s="64"/>
      <c r="Z428" s="64"/>
      <c r="AA428" s="64"/>
      <c r="AB428" s="64"/>
      <c r="AC428" s="64"/>
      <c r="AD428" s="64"/>
      <c r="AE428" s="64"/>
      <c r="AF428" s="64"/>
      <c r="AG428" s="64"/>
      <c r="AH428" s="64"/>
      <c r="AI428" s="64"/>
      <c r="AJ428" s="64"/>
      <c r="AK428" s="64"/>
      <c r="AL428" s="64"/>
      <c r="AM428" s="64"/>
      <c r="AN428" s="64"/>
      <c r="AO428" s="64"/>
      <c r="AP428" s="64"/>
      <c r="AQ428" s="64"/>
      <c r="AR428" s="64"/>
      <c r="AS428" s="64"/>
      <c r="AT428" s="64"/>
      <c r="AU428" s="64"/>
      <c r="AV428" s="64"/>
      <c r="AW428" s="64"/>
      <c r="AX428" s="64"/>
      <c r="AY428" s="64"/>
      <c r="AZ428" s="64"/>
      <c r="BA428" s="64"/>
      <c r="BB428" s="64"/>
      <c r="BC428" s="64"/>
      <c r="BD428" s="64"/>
      <c r="BE428" s="64"/>
      <c r="BF428" s="64"/>
      <c r="BG428" s="64"/>
      <c r="BH428" s="64"/>
      <c r="BI428" s="64"/>
      <c r="BJ428" s="64"/>
      <c r="BK428" s="64"/>
      <c r="BL428" s="64"/>
      <c r="BM428" s="64"/>
      <c r="BN428" s="64"/>
      <c r="BO428" s="64"/>
      <c r="BP428" s="64"/>
      <c r="BQ428" s="64"/>
      <c r="BR428" s="64"/>
      <c r="BS428" s="64"/>
      <c r="BT428" s="64"/>
      <c r="BU428" s="64"/>
      <c r="BV428" s="64"/>
    </row>
    <row r="429" spans="1:74" s="145" customFormat="1" x14ac:dyDescent="0.25">
      <c r="A429" s="337" t="s">
        <v>1580</v>
      </c>
      <c r="B429" s="338"/>
      <c r="C429" s="339"/>
      <c r="D429" s="288"/>
      <c r="E429" s="289">
        <f>D429*1.18</f>
        <v>0</v>
      </c>
      <c r="F429" s="161"/>
      <c r="G429" s="162"/>
      <c r="H429" s="156"/>
      <c r="I429" s="157"/>
      <c r="J429" s="158"/>
      <c r="K429" s="143"/>
      <c r="L429" s="44"/>
      <c r="M429" s="51"/>
      <c r="N429" s="228"/>
      <c r="O429" s="7"/>
      <c r="P429" s="7"/>
      <c r="Q429" s="7"/>
      <c r="R429" s="7"/>
      <c r="S429" s="7"/>
      <c r="T429" s="7"/>
      <c r="U429" s="142"/>
      <c r="V429" s="144"/>
      <c r="W429" s="144"/>
      <c r="X429" s="64"/>
      <c r="Y429" s="64"/>
      <c r="Z429" s="64"/>
      <c r="AA429" s="64"/>
      <c r="AB429" s="64"/>
      <c r="AC429" s="64"/>
      <c r="AD429" s="64"/>
      <c r="AE429" s="64"/>
      <c r="AF429" s="64"/>
      <c r="AG429" s="64"/>
      <c r="AH429" s="64"/>
      <c r="AI429" s="64"/>
      <c r="AJ429" s="64"/>
      <c r="AK429" s="64"/>
      <c r="AL429" s="64"/>
      <c r="AM429" s="64"/>
      <c r="AN429" s="64"/>
      <c r="AO429" s="64"/>
      <c r="AP429" s="64"/>
      <c r="AQ429" s="64"/>
      <c r="AR429" s="64"/>
      <c r="AS429" s="64"/>
      <c r="AT429" s="64"/>
      <c r="AU429" s="64"/>
      <c r="AV429" s="64"/>
      <c r="AW429" s="64"/>
      <c r="AX429" s="64"/>
      <c r="AY429" s="64"/>
      <c r="AZ429" s="64"/>
      <c r="BA429" s="64"/>
      <c r="BB429" s="64"/>
      <c r="BC429" s="64"/>
      <c r="BD429" s="64"/>
      <c r="BE429" s="64"/>
      <c r="BF429" s="64"/>
      <c r="BG429" s="64"/>
      <c r="BH429" s="64"/>
      <c r="BI429" s="64"/>
      <c r="BJ429" s="64"/>
      <c r="BK429" s="64"/>
      <c r="BL429" s="64"/>
      <c r="BM429" s="64"/>
      <c r="BN429" s="64"/>
      <c r="BO429" s="64"/>
      <c r="BP429" s="64"/>
      <c r="BQ429" s="64"/>
      <c r="BR429" s="64"/>
      <c r="BS429" s="64"/>
      <c r="BT429" s="64"/>
      <c r="BU429" s="64"/>
      <c r="BV429" s="64"/>
    </row>
    <row r="430" spans="1:74" s="145" customFormat="1" x14ac:dyDescent="0.25">
      <c r="A430" s="1"/>
      <c r="B430" s="2"/>
      <c r="C430" s="101"/>
      <c r="D430" s="84"/>
      <c r="E430" s="134"/>
      <c r="F430" s="349" t="s">
        <v>1581</v>
      </c>
      <c r="G430" s="350"/>
      <c r="H430" s="350"/>
      <c r="I430" s="351"/>
      <c r="J430" s="279"/>
      <c r="K430" s="141">
        <f>J430*1.18</f>
        <v>0</v>
      </c>
      <c r="L430" s="37"/>
      <c r="M430" s="51"/>
      <c r="N430" s="228"/>
      <c r="O430" s="159"/>
      <c r="P430" s="159"/>
      <c r="Q430" s="159"/>
      <c r="R430" s="159"/>
      <c r="S430" s="159"/>
      <c r="T430" s="159"/>
      <c r="U430" s="142"/>
      <c r="V430" s="144"/>
      <c r="W430" s="144"/>
      <c r="X430" s="64"/>
      <c r="Y430" s="64"/>
      <c r="Z430" s="64"/>
      <c r="AA430" s="64"/>
      <c r="AB430" s="64"/>
      <c r="AC430" s="64"/>
      <c r="AD430" s="64"/>
      <c r="AE430" s="64"/>
      <c r="AF430" s="64"/>
      <c r="AG430" s="64"/>
      <c r="AH430" s="64"/>
      <c r="AI430" s="64"/>
      <c r="AJ430" s="64"/>
      <c r="AK430" s="64"/>
      <c r="AL430" s="64"/>
      <c r="AM430" s="64"/>
      <c r="AN430" s="64"/>
      <c r="AO430" s="64"/>
      <c r="AP430" s="64"/>
      <c r="AQ430" s="64"/>
      <c r="AR430" s="64"/>
      <c r="AS430" s="64"/>
      <c r="AT430" s="64"/>
      <c r="AU430" s="64"/>
      <c r="AV430" s="64"/>
      <c r="AW430" s="64"/>
      <c r="AX430" s="64"/>
      <c r="AY430" s="64"/>
      <c r="AZ430" s="64"/>
      <c r="BA430" s="64"/>
      <c r="BB430" s="64"/>
      <c r="BC430" s="64"/>
      <c r="BD430" s="64"/>
      <c r="BE430" s="64"/>
      <c r="BF430" s="64"/>
      <c r="BG430" s="64"/>
      <c r="BH430" s="64"/>
      <c r="BI430" s="64"/>
      <c r="BJ430" s="64"/>
      <c r="BK430" s="64"/>
      <c r="BL430" s="64"/>
      <c r="BM430" s="64"/>
      <c r="BN430" s="64"/>
      <c r="BO430" s="64"/>
      <c r="BP430" s="64"/>
      <c r="BQ430" s="64"/>
      <c r="BR430" s="64"/>
      <c r="BS430" s="64"/>
      <c r="BT430" s="64"/>
      <c r="BU430" s="64"/>
      <c r="BV430" s="64"/>
    </row>
    <row r="431" spans="1:74" s="64" customFormat="1" x14ac:dyDescent="0.25">
      <c r="A431" s="1" t="s">
        <v>732</v>
      </c>
      <c r="B431" s="2" t="s">
        <v>733</v>
      </c>
      <c r="C431" s="35" t="s">
        <v>734</v>
      </c>
      <c r="D431" s="98"/>
      <c r="E431" s="134"/>
      <c r="F431" s="242"/>
      <c r="G431" s="243"/>
      <c r="H431" s="73"/>
      <c r="I431" s="74"/>
      <c r="J431" s="102"/>
      <c r="K431" s="72"/>
      <c r="L431" s="75"/>
      <c r="M431" s="76"/>
      <c r="N431" s="99"/>
      <c r="O431" s="73"/>
      <c r="P431" s="73"/>
      <c r="Q431" s="73"/>
      <c r="R431" s="73"/>
      <c r="S431" s="73"/>
      <c r="T431" s="73"/>
      <c r="U431" s="73"/>
      <c r="V431" s="77"/>
      <c r="W431" s="77"/>
    </row>
    <row r="432" spans="1:74" s="64" customFormat="1" collapsed="1" x14ac:dyDescent="0.25">
      <c r="A432" s="340" t="s">
        <v>1536</v>
      </c>
      <c r="B432" s="341"/>
      <c r="C432" s="342"/>
      <c r="D432" s="98"/>
      <c r="E432" s="291"/>
      <c r="F432" s="246"/>
      <c r="G432" s="243"/>
      <c r="H432" s="67"/>
      <c r="I432" s="68"/>
      <c r="J432" s="113"/>
      <c r="K432" s="66"/>
      <c r="L432" s="69"/>
      <c r="M432" s="49" t="s">
        <v>1341</v>
      </c>
      <c r="N432" s="79"/>
      <c r="O432" s="67"/>
      <c r="P432" s="67"/>
      <c r="Q432" s="67"/>
      <c r="R432" s="67"/>
      <c r="S432" s="67"/>
      <c r="T432" s="67"/>
      <c r="U432" s="67"/>
      <c r="V432" s="70"/>
      <c r="W432" s="70"/>
    </row>
    <row r="433" spans="1:23" s="64" customFormat="1" x14ac:dyDescent="0.25">
      <c r="A433" s="65"/>
      <c r="B433" s="71"/>
      <c r="C433" s="101"/>
      <c r="D433" s="98"/>
      <c r="E433" s="291"/>
      <c r="F433" s="246"/>
      <c r="G433" s="252" t="s">
        <v>1536</v>
      </c>
      <c r="H433" s="78"/>
      <c r="I433" s="15"/>
      <c r="J433" s="113"/>
      <c r="K433" s="66"/>
      <c r="L433" s="69"/>
      <c r="M433" s="49" t="s">
        <v>1342</v>
      </c>
      <c r="N433" s="79"/>
      <c r="O433" s="67"/>
      <c r="P433" s="67"/>
      <c r="Q433" s="67"/>
      <c r="R433" s="67"/>
      <c r="S433" s="67"/>
      <c r="T433" s="67"/>
      <c r="U433" s="67"/>
      <c r="V433" s="70"/>
      <c r="W433" s="70"/>
    </row>
    <row r="434" spans="1:23" s="64" customFormat="1" outlineLevel="1" x14ac:dyDescent="0.25">
      <c r="A434" s="65"/>
      <c r="B434" s="71"/>
      <c r="C434" s="115"/>
      <c r="D434" s="98"/>
      <c r="E434" s="291"/>
      <c r="F434" s="242" t="s">
        <v>735</v>
      </c>
      <c r="G434" s="243" t="s">
        <v>736</v>
      </c>
      <c r="H434" s="73" t="s">
        <v>51</v>
      </c>
      <c r="I434" s="68">
        <v>1</v>
      </c>
      <c r="J434" s="113"/>
      <c r="K434" s="66"/>
      <c r="L434" s="69"/>
      <c r="M434" s="114"/>
      <c r="N434" s="111"/>
      <c r="O434" s="67"/>
      <c r="P434" s="67"/>
      <c r="Q434" s="67"/>
      <c r="R434" s="67"/>
      <c r="S434" s="67"/>
      <c r="T434" s="67"/>
      <c r="U434" s="67"/>
      <c r="V434" s="70"/>
      <c r="W434" s="70"/>
    </row>
    <row r="435" spans="1:23" s="64" customFormat="1" outlineLevel="1" x14ac:dyDescent="0.25">
      <c r="A435" s="65"/>
      <c r="B435" s="71"/>
      <c r="C435" s="115"/>
      <c r="D435" s="98"/>
      <c r="E435" s="291"/>
      <c r="F435" s="242" t="s">
        <v>737</v>
      </c>
      <c r="G435" s="243" t="s">
        <v>738</v>
      </c>
      <c r="H435" s="73" t="s">
        <v>51</v>
      </c>
      <c r="I435" s="68">
        <v>1</v>
      </c>
      <c r="J435" s="113"/>
      <c r="K435" s="66"/>
      <c r="L435" s="69"/>
      <c r="M435" s="114"/>
      <c r="N435" s="111"/>
      <c r="O435" s="67"/>
      <c r="P435" s="67"/>
      <c r="Q435" s="67"/>
      <c r="R435" s="67"/>
      <c r="S435" s="67"/>
      <c r="T435" s="67"/>
      <c r="U435" s="67"/>
      <c r="V435" s="70"/>
      <c r="W435" s="70"/>
    </row>
    <row r="436" spans="1:23" s="64" customFormat="1" outlineLevel="1" x14ac:dyDescent="0.25">
      <c r="A436" s="65"/>
      <c r="B436" s="71"/>
      <c r="C436" s="115"/>
      <c r="D436" s="98"/>
      <c r="E436" s="291"/>
      <c r="F436" s="242" t="s">
        <v>739</v>
      </c>
      <c r="G436" s="243" t="s">
        <v>740</v>
      </c>
      <c r="H436" s="73" t="s">
        <v>51</v>
      </c>
      <c r="I436" s="68">
        <v>1</v>
      </c>
      <c r="J436" s="113"/>
      <c r="K436" s="66"/>
      <c r="L436" s="69"/>
      <c r="M436" s="114"/>
      <c r="N436" s="111"/>
      <c r="O436" s="67"/>
      <c r="P436" s="67"/>
      <c r="Q436" s="67"/>
      <c r="R436" s="67"/>
      <c r="S436" s="67"/>
      <c r="T436" s="67"/>
      <c r="U436" s="67"/>
      <c r="V436" s="70"/>
      <c r="W436" s="70"/>
    </row>
    <row r="437" spans="1:23" s="64" customFormat="1" outlineLevel="1" x14ac:dyDescent="0.25">
      <c r="A437" s="65"/>
      <c r="B437" s="71"/>
      <c r="C437" s="115"/>
      <c r="D437" s="98"/>
      <c r="E437" s="291"/>
      <c r="F437" s="242" t="s">
        <v>741</v>
      </c>
      <c r="G437" s="243" t="s">
        <v>742</v>
      </c>
      <c r="H437" s="73" t="s">
        <v>51</v>
      </c>
      <c r="I437" s="68">
        <v>1</v>
      </c>
      <c r="J437" s="113"/>
      <c r="K437" s="66"/>
      <c r="L437" s="69"/>
      <c r="M437" s="114"/>
      <c r="N437" s="111"/>
      <c r="O437" s="67"/>
      <c r="P437" s="67"/>
      <c r="Q437" s="67"/>
      <c r="R437" s="67"/>
      <c r="S437" s="67"/>
      <c r="T437" s="67"/>
      <c r="U437" s="67"/>
      <c r="V437" s="70"/>
      <c r="W437" s="70"/>
    </row>
    <row r="438" spans="1:23" s="64" customFormat="1" outlineLevel="1" x14ac:dyDescent="0.25">
      <c r="A438" s="65"/>
      <c r="B438" s="71"/>
      <c r="C438" s="115"/>
      <c r="D438" s="98"/>
      <c r="E438" s="291"/>
      <c r="F438" s="242" t="s">
        <v>743</v>
      </c>
      <c r="G438" s="243" t="s">
        <v>744</v>
      </c>
      <c r="H438" s="73" t="s">
        <v>51</v>
      </c>
      <c r="I438" s="68">
        <v>1</v>
      </c>
      <c r="J438" s="113"/>
      <c r="K438" s="66"/>
      <c r="L438" s="69"/>
      <c r="M438" s="114"/>
      <c r="N438" s="111"/>
      <c r="O438" s="67"/>
      <c r="P438" s="67"/>
      <c r="Q438" s="67"/>
      <c r="R438" s="67"/>
      <c r="S438" s="67"/>
      <c r="T438" s="67"/>
      <c r="U438" s="67"/>
      <c r="V438" s="70"/>
      <c r="W438" s="70"/>
    </row>
    <row r="439" spans="1:23" s="64" customFormat="1" outlineLevel="1" x14ac:dyDescent="0.25">
      <c r="A439" s="65"/>
      <c r="B439" s="71"/>
      <c r="C439" s="115"/>
      <c r="D439" s="98"/>
      <c r="E439" s="291"/>
      <c r="F439" s="242" t="s">
        <v>745</v>
      </c>
      <c r="G439" s="243" t="s">
        <v>746</v>
      </c>
      <c r="H439" s="73" t="s">
        <v>51</v>
      </c>
      <c r="I439" s="68">
        <v>1</v>
      </c>
      <c r="J439" s="113"/>
      <c r="K439" s="66"/>
      <c r="L439" s="69"/>
      <c r="M439" s="114"/>
      <c r="N439" s="111"/>
      <c r="O439" s="67"/>
      <c r="P439" s="67"/>
      <c r="Q439" s="67"/>
      <c r="R439" s="67"/>
      <c r="S439" s="67"/>
      <c r="T439" s="67"/>
      <c r="U439" s="67"/>
      <c r="V439" s="70"/>
      <c r="W439" s="70"/>
    </row>
    <row r="440" spans="1:23" s="64" customFormat="1" outlineLevel="1" x14ac:dyDescent="0.25">
      <c r="A440" s="65"/>
      <c r="B440" s="71"/>
      <c r="C440" s="115"/>
      <c r="D440" s="98"/>
      <c r="E440" s="291"/>
      <c r="F440" s="242" t="s">
        <v>747</v>
      </c>
      <c r="G440" s="243" t="s">
        <v>1434</v>
      </c>
      <c r="H440" s="73" t="s">
        <v>51</v>
      </c>
      <c r="I440" s="68">
        <v>1</v>
      </c>
      <c r="J440" s="113"/>
      <c r="K440" s="66"/>
      <c r="L440" s="69"/>
      <c r="M440" s="114"/>
      <c r="N440" s="111"/>
      <c r="O440" s="67"/>
      <c r="P440" s="67"/>
      <c r="Q440" s="67"/>
      <c r="R440" s="67"/>
      <c r="S440" s="67"/>
      <c r="T440" s="67"/>
      <c r="U440" s="67"/>
      <c r="V440" s="70"/>
      <c r="W440" s="70"/>
    </row>
    <row r="441" spans="1:23" s="64" customFormat="1" outlineLevel="1" x14ac:dyDescent="0.25">
      <c r="A441" s="65"/>
      <c r="B441" s="71"/>
      <c r="C441" s="115"/>
      <c r="D441" s="98"/>
      <c r="E441" s="291"/>
      <c r="F441" s="242" t="s">
        <v>748</v>
      </c>
      <c r="G441" s="243" t="s">
        <v>1435</v>
      </c>
      <c r="H441" s="73" t="s">
        <v>51</v>
      </c>
      <c r="I441" s="68">
        <v>1</v>
      </c>
      <c r="J441" s="113"/>
      <c r="K441" s="66"/>
      <c r="L441" s="69"/>
      <c r="M441" s="114"/>
      <c r="N441" s="111"/>
      <c r="O441" s="67"/>
      <c r="P441" s="67"/>
      <c r="Q441" s="67"/>
      <c r="R441" s="67"/>
      <c r="S441" s="67"/>
      <c r="T441" s="67"/>
      <c r="U441" s="67"/>
      <c r="V441" s="70"/>
      <c r="W441" s="70"/>
    </row>
    <row r="442" spans="1:23" s="64" customFormat="1" outlineLevel="1" x14ac:dyDescent="0.25">
      <c r="A442" s="65"/>
      <c r="B442" s="71"/>
      <c r="C442" s="115"/>
      <c r="D442" s="98"/>
      <c r="E442" s="291"/>
      <c r="F442" s="242" t="s">
        <v>749</v>
      </c>
      <c r="G442" s="243" t="s">
        <v>1436</v>
      </c>
      <c r="H442" s="73" t="s">
        <v>51</v>
      </c>
      <c r="I442" s="68">
        <v>1</v>
      </c>
      <c r="J442" s="113"/>
      <c r="K442" s="66"/>
      <c r="L442" s="69"/>
      <c r="M442" s="114"/>
      <c r="N442" s="111"/>
      <c r="O442" s="67"/>
      <c r="P442" s="67"/>
      <c r="Q442" s="67"/>
      <c r="R442" s="67"/>
      <c r="S442" s="67"/>
      <c r="T442" s="67"/>
      <c r="U442" s="67"/>
      <c r="V442" s="70"/>
      <c r="W442" s="70"/>
    </row>
    <row r="443" spans="1:23" s="64" customFormat="1" outlineLevel="1" x14ac:dyDescent="0.25">
      <c r="A443" s="65"/>
      <c r="B443" s="71"/>
      <c r="C443" s="115"/>
      <c r="D443" s="98"/>
      <c r="E443" s="291"/>
      <c r="F443" s="242" t="s">
        <v>750</v>
      </c>
      <c r="G443" s="245" t="s">
        <v>1440</v>
      </c>
      <c r="H443" s="25" t="s">
        <v>51</v>
      </c>
      <c r="I443" s="87">
        <v>1</v>
      </c>
      <c r="J443" s="113"/>
      <c r="K443" s="66"/>
      <c r="L443" s="69"/>
      <c r="M443" s="114"/>
      <c r="N443" s="111"/>
      <c r="O443" s="67"/>
      <c r="P443" s="67"/>
      <c r="Q443" s="67"/>
      <c r="R443" s="67"/>
      <c r="S443" s="67"/>
      <c r="T443" s="67"/>
      <c r="U443" s="67"/>
      <c r="V443" s="70"/>
      <c r="W443" s="70"/>
    </row>
    <row r="444" spans="1:23" s="64" customFormat="1" outlineLevel="1" x14ac:dyDescent="0.25">
      <c r="A444" s="65"/>
      <c r="B444" s="71"/>
      <c r="C444" s="115"/>
      <c r="D444" s="98"/>
      <c r="E444" s="291"/>
      <c r="F444" s="242" t="s">
        <v>752</v>
      </c>
      <c r="G444" s="245" t="s">
        <v>1441</v>
      </c>
      <c r="H444" s="25" t="s">
        <v>51</v>
      </c>
      <c r="I444" s="87">
        <v>1</v>
      </c>
      <c r="J444" s="113"/>
      <c r="K444" s="66"/>
      <c r="L444" s="69"/>
      <c r="M444" s="114"/>
      <c r="N444" s="111"/>
      <c r="O444" s="67"/>
      <c r="P444" s="67"/>
      <c r="Q444" s="67"/>
      <c r="R444" s="67"/>
      <c r="S444" s="67"/>
      <c r="T444" s="67"/>
      <c r="U444" s="67"/>
      <c r="V444" s="70"/>
      <c r="W444" s="70"/>
    </row>
    <row r="445" spans="1:23" s="64" customFormat="1" outlineLevel="1" x14ac:dyDescent="0.25">
      <c r="A445" s="65"/>
      <c r="B445" s="71"/>
      <c r="C445" s="115"/>
      <c r="D445" s="98"/>
      <c r="E445" s="291"/>
      <c r="F445" s="242" t="s">
        <v>754</v>
      </c>
      <c r="G445" s="245" t="s">
        <v>1442</v>
      </c>
      <c r="H445" s="25" t="s">
        <v>51</v>
      </c>
      <c r="I445" s="87">
        <v>1</v>
      </c>
      <c r="J445" s="113"/>
      <c r="K445" s="66"/>
      <c r="L445" s="69"/>
      <c r="M445" s="114"/>
      <c r="N445" s="111"/>
      <c r="O445" s="67"/>
      <c r="P445" s="67"/>
      <c r="Q445" s="67"/>
      <c r="R445" s="67"/>
      <c r="S445" s="67"/>
      <c r="T445" s="67"/>
      <c r="U445" s="67"/>
      <c r="V445" s="70"/>
      <c r="W445" s="70"/>
    </row>
    <row r="446" spans="1:23" s="64" customFormat="1" outlineLevel="1" x14ac:dyDescent="0.25">
      <c r="A446" s="65"/>
      <c r="B446" s="71"/>
      <c r="C446" s="115"/>
      <c r="D446" s="98"/>
      <c r="E446" s="291"/>
      <c r="F446" s="242" t="s">
        <v>756</v>
      </c>
      <c r="G446" s="243" t="s">
        <v>751</v>
      </c>
      <c r="H446" s="73" t="s">
        <v>51</v>
      </c>
      <c r="I446" s="68">
        <v>63</v>
      </c>
      <c r="J446" s="113"/>
      <c r="K446" s="66"/>
      <c r="L446" s="69"/>
      <c r="M446" s="114"/>
      <c r="N446" s="111"/>
      <c r="O446" s="67"/>
      <c r="P446" s="67"/>
      <c r="Q446" s="67"/>
      <c r="R446" s="67"/>
      <c r="S446" s="67"/>
      <c r="T446" s="67"/>
      <c r="U446" s="67"/>
      <c r="V446" s="70"/>
      <c r="W446" s="70"/>
    </row>
    <row r="447" spans="1:23" s="64" customFormat="1" outlineLevel="1" x14ac:dyDescent="0.25">
      <c r="A447" s="65"/>
      <c r="B447" s="71"/>
      <c r="C447" s="115"/>
      <c r="D447" s="98"/>
      <c r="E447" s="291"/>
      <c r="F447" s="242" t="s">
        <v>758</v>
      </c>
      <c r="G447" s="243" t="s">
        <v>753</v>
      </c>
      <c r="H447" s="73" t="s">
        <v>51</v>
      </c>
      <c r="I447" s="68">
        <v>99</v>
      </c>
      <c r="J447" s="113"/>
      <c r="K447" s="66"/>
      <c r="L447" s="69"/>
      <c r="M447" s="114"/>
      <c r="N447" s="111"/>
      <c r="O447" s="67"/>
      <c r="P447" s="67"/>
      <c r="Q447" s="67"/>
      <c r="R447" s="67"/>
      <c r="S447" s="67"/>
      <c r="T447" s="67"/>
      <c r="U447" s="67"/>
      <c r="V447" s="70"/>
      <c r="W447" s="70"/>
    </row>
    <row r="448" spans="1:23" s="64" customFormat="1" outlineLevel="1" x14ac:dyDescent="0.25">
      <c r="A448" s="65"/>
      <c r="B448" s="71"/>
      <c r="C448" s="115"/>
      <c r="D448" s="98"/>
      <c r="E448" s="291"/>
      <c r="F448" s="242" t="s">
        <v>760</v>
      </c>
      <c r="G448" s="243" t="s">
        <v>755</v>
      </c>
      <c r="H448" s="73" t="s">
        <v>51</v>
      </c>
      <c r="I448" s="68">
        <v>6</v>
      </c>
      <c r="J448" s="113"/>
      <c r="K448" s="66"/>
      <c r="L448" s="69"/>
      <c r="M448" s="114"/>
      <c r="N448" s="111"/>
      <c r="O448" s="67"/>
      <c r="P448" s="67"/>
      <c r="Q448" s="67"/>
      <c r="R448" s="67"/>
      <c r="S448" s="67"/>
      <c r="T448" s="67"/>
      <c r="U448" s="67"/>
      <c r="V448" s="70"/>
      <c r="W448" s="70"/>
    </row>
    <row r="449" spans="1:23" s="64" customFormat="1" ht="30" outlineLevel="1" x14ac:dyDescent="0.25">
      <c r="A449" s="65"/>
      <c r="B449" s="71"/>
      <c r="C449" s="115"/>
      <c r="D449" s="98"/>
      <c r="E449" s="291"/>
      <c r="F449" s="242" t="s">
        <v>762</v>
      </c>
      <c r="G449" s="243" t="s">
        <v>757</v>
      </c>
      <c r="H449" s="73" t="s">
        <v>51</v>
      </c>
      <c r="I449" s="68">
        <v>689</v>
      </c>
      <c r="J449" s="113"/>
      <c r="K449" s="66"/>
      <c r="L449" s="69"/>
      <c r="M449" s="114"/>
      <c r="N449" s="111"/>
      <c r="O449" s="67"/>
      <c r="P449" s="67"/>
      <c r="Q449" s="67"/>
      <c r="R449" s="67"/>
      <c r="S449" s="67"/>
      <c r="T449" s="67"/>
      <c r="U449" s="67"/>
      <c r="V449" s="70"/>
      <c r="W449" s="70"/>
    </row>
    <row r="450" spans="1:23" s="64" customFormat="1" outlineLevel="1" x14ac:dyDescent="0.25">
      <c r="A450" s="65"/>
      <c r="B450" s="71"/>
      <c r="C450" s="115"/>
      <c r="D450" s="98"/>
      <c r="E450" s="291"/>
      <c r="F450" s="242" t="s">
        <v>764</v>
      </c>
      <c r="G450" s="243" t="s">
        <v>759</v>
      </c>
      <c r="H450" s="73" t="s">
        <v>51</v>
      </c>
      <c r="I450" s="68">
        <v>67</v>
      </c>
      <c r="J450" s="113"/>
      <c r="K450" s="66"/>
      <c r="L450" s="69"/>
      <c r="M450" s="114"/>
      <c r="N450" s="111"/>
      <c r="O450" s="67"/>
      <c r="P450" s="67"/>
      <c r="Q450" s="67"/>
      <c r="R450" s="67"/>
      <c r="S450" s="67"/>
      <c r="T450" s="67"/>
      <c r="U450" s="67"/>
      <c r="V450" s="70"/>
      <c r="W450" s="70"/>
    </row>
    <row r="451" spans="1:23" s="64" customFormat="1" outlineLevel="1" x14ac:dyDescent="0.25">
      <c r="A451" s="65"/>
      <c r="B451" s="71"/>
      <c r="C451" s="115"/>
      <c r="D451" s="98"/>
      <c r="E451" s="291"/>
      <c r="F451" s="242" t="s">
        <v>766</v>
      </c>
      <c r="G451" s="243" t="s">
        <v>761</v>
      </c>
      <c r="H451" s="73" t="s">
        <v>35</v>
      </c>
      <c r="I451" s="68">
        <v>3700</v>
      </c>
      <c r="J451" s="113"/>
      <c r="K451" s="66"/>
      <c r="L451" s="69"/>
      <c r="M451" s="114"/>
      <c r="N451" s="111"/>
      <c r="O451" s="67"/>
      <c r="P451" s="67"/>
      <c r="Q451" s="67"/>
      <c r="R451" s="67"/>
      <c r="S451" s="67"/>
      <c r="T451" s="67"/>
      <c r="U451" s="67"/>
      <c r="V451" s="70"/>
      <c r="W451" s="70"/>
    </row>
    <row r="452" spans="1:23" s="64" customFormat="1" outlineLevel="1" x14ac:dyDescent="0.25">
      <c r="A452" s="65"/>
      <c r="B452" s="71"/>
      <c r="C452" s="115"/>
      <c r="D452" s="98"/>
      <c r="E452" s="291"/>
      <c r="F452" s="242" t="s">
        <v>768</v>
      </c>
      <c r="G452" s="243" t="s">
        <v>763</v>
      </c>
      <c r="H452" s="73" t="s">
        <v>370</v>
      </c>
      <c r="I452" s="68">
        <v>1</v>
      </c>
      <c r="J452" s="113"/>
      <c r="K452" s="66"/>
      <c r="L452" s="69"/>
      <c r="M452" s="114"/>
      <c r="N452" s="111"/>
      <c r="O452" s="67"/>
      <c r="P452" s="67"/>
      <c r="Q452" s="67"/>
      <c r="R452" s="67"/>
      <c r="S452" s="67"/>
      <c r="T452" s="67"/>
      <c r="U452" s="67"/>
      <c r="V452" s="70"/>
      <c r="W452" s="70"/>
    </row>
    <row r="453" spans="1:23" s="64" customFormat="1" outlineLevel="1" x14ac:dyDescent="0.25">
      <c r="A453" s="65"/>
      <c r="B453" s="71"/>
      <c r="C453" s="115"/>
      <c r="D453" s="98"/>
      <c r="E453" s="291"/>
      <c r="F453" s="242" t="s">
        <v>770</v>
      </c>
      <c r="G453" s="243" t="s">
        <v>765</v>
      </c>
      <c r="H453" s="73" t="s">
        <v>35</v>
      </c>
      <c r="I453" s="68">
        <v>11400</v>
      </c>
      <c r="J453" s="113"/>
      <c r="K453" s="66"/>
      <c r="L453" s="69"/>
      <c r="M453" s="114"/>
      <c r="N453" s="111"/>
      <c r="O453" s="67"/>
      <c r="P453" s="67"/>
      <c r="Q453" s="67"/>
      <c r="R453" s="67"/>
      <c r="S453" s="67"/>
      <c r="T453" s="67"/>
      <c r="U453" s="67"/>
      <c r="V453" s="70"/>
      <c r="W453" s="70"/>
    </row>
    <row r="454" spans="1:23" s="64" customFormat="1" outlineLevel="1" x14ac:dyDescent="0.25">
      <c r="A454" s="65"/>
      <c r="B454" s="71"/>
      <c r="C454" s="115"/>
      <c r="D454" s="98"/>
      <c r="E454" s="291"/>
      <c r="F454" s="242" t="s">
        <v>772</v>
      </c>
      <c r="G454" s="243" t="s">
        <v>767</v>
      </c>
      <c r="H454" s="67" t="s">
        <v>16</v>
      </c>
      <c r="I454" s="68">
        <v>1</v>
      </c>
      <c r="J454" s="113"/>
      <c r="K454" s="66"/>
      <c r="L454" s="69"/>
      <c r="M454" s="114"/>
      <c r="N454" s="111"/>
      <c r="O454" s="67"/>
      <c r="P454" s="67"/>
      <c r="Q454" s="67"/>
      <c r="R454" s="67"/>
      <c r="S454" s="67"/>
      <c r="T454" s="67"/>
      <c r="U454" s="67"/>
      <c r="V454" s="70"/>
      <c r="W454" s="70"/>
    </row>
    <row r="455" spans="1:23" s="64" customFormat="1" outlineLevel="1" x14ac:dyDescent="0.25">
      <c r="A455" s="65"/>
      <c r="B455" s="71"/>
      <c r="C455" s="115"/>
      <c r="D455" s="98"/>
      <c r="E455" s="291"/>
      <c r="F455" s="242" t="s">
        <v>774</v>
      </c>
      <c r="G455" s="243" t="s">
        <v>769</v>
      </c>
      <c r="H455" s="67" t="s">
        <v>16</v>
      </c>
      <c r="I455" s="68">
        <v>1</v>
      </c>
      <c r="J455" s="113"/>
      <c r="K455" s="66"/>
      <c r="L455" s="69"/>
      <c r="M455" s="114"/>
      <c r="N455" s="111"/>
      <c r="O455" s="67"/>
      <c r="P455" s="67"/>
      <c r="Q455" s="67"/>
      <c r="R455" s="67"/>
      <c r="S455" s="67"/>
      <c r="T455" s="67"/>
      <c r="U455" s="67"/>
      <c r="V455" s="70"/>
      <c r="W455" s="70"/>
    </row>
    <row r="456" spans="1:23" s="64" customFormat="1" outlineLevel="1" x14ac:dyDescent="0.25">
      <c r="A456" s="65"/>
      <c r="B456" s="71"/>
      <c r="C456" s="115"/>
      <c r="D456" s="98"/>
      <c r="E456" s="291"/>
      <c r="F456" s="242" t="s">
        <v>776</v>
      </c>
      <c r="G456" s="243" t="s">
        <v>771</v>
      </c>
      <c r="H456" s="73" t="s">
        <v>35</v>
      </c>
      <c r="I456" s="68">
        <v>4400</v>
      </c>
      <c r="J456" s="113"/>
      <c r="K456" s="66"/>
      <c r="L456" s="69"/>
      <c r="M456" s="114"/>
      <c r="N456" s="111"/>
      <c r="O456" s="67"/>
      <c r="P456" s="67"/>
      <c r="Q456" s="67"/>
      <c r="R456" s="67"/>
      <c r="S456" s="67"/>
      <c r="T456" s="67"/>
      <c r="U456" s="67"/>
      <c r="V456" s="70"/>
      <c r="W456" s="70"/>
    </row>
    <row r="457" spans="1:23" s="64" customFormat="1" outlineLevel="1" x14ac:dyDescent="0.25">
      <c r="A457" s="65"/>
      <c r="B457" s="71"/>
      <c r="C457" s="115"/>
      <c r="D457" s="98"/>
      <c r="E457" s="291"/>
      <c r="F457" s="242" t="s">
        <v>1437</v>
      </c>
      <c r="G457" s="243" t="s">
        <v>773</v>
      </c>
      <c r="H457" s="73" t="s">
        <v>35</v>
      </c>
      <c r="I457" s="68">
        <v>1240</v>
      </c>
      <c r="J457" s="113"/>
      <c r="K457" s="66"/>
      <c r="L457" s="69"/>
      <c r="M457" s="114"/>
      <c r="N457" s="111"/>
      <c r="O457" s="67"/>
      <c r="P457" s="67"/>
      <c r="Q457" s="67"/>
      <c r="R457" s="67"/>
      <c r="S457" s="67"/>
      <c r="T457" s="67"/>
      <c r="U457" s="67"/>
      <c r="V457" s="70"/>
      <c r="W457" s="70"/>
    </row>
    <row r="458" spans="1:23" s="64" customFormat="1" outlineLevel="1" x14ac:dyDescent="0.25">
      <c r="A458" s="65"/>
      <c r="B458" s="71"/>
      <c r="C458" s="115"/>
      <c r="D458" s="98"/>
      <c r="E458" s="291"/>
      <c r="F458" s="242" t="s">
        <v>1438</v>
      </c>
      <c r="G458" s="243" t="s">
        <v>775</v>
      </c>
      <c r="H458" s="73" t="s">
        <v>35</v>
      </c>
      <c r="I458" s="68">
        <v>13800</v>
      </c>
      <c r="J458" s="113"/>
      <c r="K458" s="66"/>
      <c r="L458" s="69"/>
      <c r="M458" s="114"/>
      <c r="N458" s="111"/>
      <c r="O458" s="67"/>
      <c r="P458" s="67"/>
      <c r="Q458" s="67"/>
      <c r="R458" s="67"/>
      <c r="S458" s="67"/>
      <c r="T458" s="67"/>
      <c r="U458" s="67"/>
      <c r="V458" s="70"/>
      <c r="W458" s="70"/>
    </row>
    <row r="459" spans="1:23" s="64" customFormat="1" outlineLevel="1" x14ac:dyDescent="0.25">
      <c r="A459" s="65"/>
      <c r="B459" s="71"/>
      <c r="C459" s="115"/>
      <c r="D459" s="98"/>
      <c r="E459" s="291"/>
      <c r="F459" s="242" t="s">
        <v>1439</v>
      </c>
      <c r="G459" s="243" t="s">
        <v>777</v>
      </c>
      <c r="H459" s="73" t="s">
        <v>35</v>
      </c>
      <c r="I459" s="68">
        <v>11160</v>
      </c>
      <c r="J459" s="113"/>
      <c r="K459" s="66"/>
      <c r="L459" s="69"/>
      <c r="M459" s="114"/>
      <c r="N459" s="111"/>
      <c r="O459" s="67"/>
      <c r="P459" s="67"/>
      <c r="Q459" s="67"/>
      <c r="R459" s="67"/>
      <c r="S459" s="67"/>
      <c r="T459" s="67"/>
      <c r="U459" s="67"/>
      <c r="V459" s="70"/>
      <c r="W459" s="70"/>
    </row>
    <row r="460" spans="1:23" s="64" customFormat="1" x14ac:dyDescent="0.25">
      <c r="A460" s="1" t="s">
        <v>778</v>
      </c>
      <c r="B460" s="2" t="s">
        <v>779</v>
      </c>
      <c r="C460" s="35" t="s">
        <v>780</v>
      </c>
      <c r="D460" s="98"/>
      <c r="E460" s="134"/>
      <c r="F460" s="242"/>
      <c r="G460" s="243"/>
      <c r="H460" s="73"/>
      <c r="I460" s="74"/>
      <c r="J460" s="113"/>
      <c r="K460" s="72"/>
      <c r="L460" s="75"/>
      <c r="M460" s="76"/>
      <c r="N460" s="99"/>
      <c r="O460" s="73"/>
      <c r="P460" s="73"/>
      <c r="Q460" s="73"/>
      <c r="R460" s="73"/>
      <c r="S460" s="73"/>
      <c r="T460" s="73"/>
      <c r="U460" s="73"/>
      <c r="V460" s="77"/>
      <c r="W460" s="77"/>
    </row>
    <row r="461" spans="1:23" s="64" customFormat="1" collapsed="1" x14ac:dyDescent="0.25">
      <c r="A461" s="340" t="s">
        <v>1537</v>
      </c>
      <c r="B461" s="341"/>
      <c r="C461" s="342"/>
      <c r="D461" s="98"/>
      <c r="E461" s="291"/>
      <c r="F461" s="246"/>
      <c r="G461" s="243"/>
      <c r="H461" s="67"/>
      <c r="I461" s="68"/>
      <c r="J461" s="113"/>
      <c r="K461" s="66"/>
      <c r="L461" s="69"/>
      <c r="M461" s="49" t="s">
        <v>1343</v>
      </c>
      <c r="N461" s="79"/>
      <c r="O461" s="67"/>
      <c r="P461" s="67"/>
      <c r="Q461" s="67"/>
      <c r="R461" s="67"/>
      <c r="S461" s="67"/>
      <c r="T461" s="67"/>
      <c r="U461" s="67"/>
      <c r="V461" s="70"/>
      <c r="W461" s="70"/>
    </row>
    <row r="462" spans="1:23" s="64" customFormat="1" x14ac:dyDescent="0.25">
      <c r="A462" s="65"/>
      <c r="B462" s="71"/>
      <c r="C462" s="101"/>
      <c r="D462" s="98"/>
      <c r="E462" s="291"/>
      <c r="F462" s="246"/>
      <c r="G462" s="252" t="s">
        <v>1537</v>
      </c>
      <c r="H462" s="78"/>
      <c r="I462" s="15"/>
      <c r="J462" s="113"/>
      <c r="K462" s="66"/>
      <c r="L462" s="69"/>
      <c r="M462" s="49" t="s">
        <v>1344</v>
      </c>
      <c r="N462" s="79"/>
      <c r="O462" s="67"/>
      <c r="P462" s="67"/>
      <c r="Q462" s="67"/>
      <c r="R462" s="67"/>
      <c r="S462" s="67"/>
      <c r="T462" s="67"/>
      <c r="U462" s="67"/>
      <c r="V462" s="70"/>
      <c r="W462" s="70"/>
    </row>
    <row r="463" spans="1:23" s="64" customFormat="1" ht="30" outlineLevel="1" x14ac:dyDescent="0.25">
      <c r="A463" s="65"/>
      <c r="B463" s="71"/>
      <c r="C463" s="115"/>
      <c r="D463" s="98"/>
      <c r="E463" s="291"/>
      <c r="F463" s="242" t="s">
        <v>781</v>
      </c>
      <c r="G463" s="245" t="s">
        <v>1258</v>
      </c>
      <c r="H463" s="67"/>
      <c r="I463" s="68"/>
      <c r="J463" s="113"/>
      <c r="K463" s="66"/>
      <c r="L463" s="69"/>
      <c r="M463" s="114"/>
      <c r="N463" s="111"/>
      <c r="O463" s="67"/>
      <c r="P463" s="67"/>
      <c r="Q463" s="67"/>
      <c r="R463" s="67"/>
      <c r="S463" s="67"/>
      <c r="T463" s="67"/>
      <c r="U463" s="67"/>
      <c r="V463" s="70"/>
      <c r="W463" s="70"/>
    </row>
    <row r="464" spans="1:23" s="64" customFormat="1" outlineLevel="1" x14ac:dyDescent="0.25">
      <c r="A464" s="1"/>
      <c r="B464" s="2"/>
      <c r="C464" s="35"/>
      <c r="D464" s="84"/>
      <c r="E464" s="295"/>
      <c r="F464" s="242" t="s">
        <v>782</v>
      </c>
      <c r="G464" s="245" t="s">
        <v>783</v>
      </c>
      <c r="H464" s="86"/>
      <c r="I464" s="87"/>
      <c r="J464" s="88"/>
      <c r="K464" s="89"/>
      <c r="L464" s="46"/>
      <c r="M464" s="90"/>
      <c r="N464" s="85"/>
      <c r="O464" s="86"/>
      <c r="P464" s="86"/>
      <c r="Q464" s="86"/>
      <c r="R464" s="86"/>
      <c r="S464" s="86"/>
      <c r="T464" s="86"/>
      <c r="U464" s="86"/>
      <c r="V464" s="91"/>
      <c r="W464" s="91"/>
    </row>
    <row r="465" spans="1:23" s="64" customFormat="1" outlineLevel="1" x14ac:dyDescent="0.25">
      <c r="A465" s="65"/>
      <c r="B465" s="71"/>
      <c r="C465" s="115"/>
      <c r="D465" s="98"/>
      <c r="E465" s="291"/>
      <c r="F465" s="242" t="s">
        <v>784</v>
      </c>
      <c r="G465" s="243" t="s">
        <v>1487</v>
      </c>
      <c r="H465" s="73" t="s">
        <v>51</v>
      </c>
      <c r="I465" s="68">
        <v>828</v>
      </c>
      <c r="J465" s="113"/>
      <c r="K465" s="66"/>
      <c r="L465" s="69"/>
      <c r="M465" s="114"/>
      <c r="N465" s="111"/>
      <c r="O465" s="67"/>
      <c r="P465" s="67"/>
      <c r="Q465" s="67"/>
      <c r="R465" s="67"/>
      <c r="S465" s="67"/>
      <c r="T465" s="67"/>
      <c r="U465" s="67"/>
      <c r="V465" s="70"/>
      <c r="W465" s="70"/>
    </row>
    <row r="466" spans="1:23" s="64" customFormat="1" outlineLevel="1" x14ac:dyDescent="0.25">
      <c r="A466" s="65"/>
      <c r="B466" s="71"/>
      <c r="C466" s="115"/>
      <c r="D466" s="98"/>
      <c r="E466" s="291"/>
      <c r="F466" s="242" t="s">
        <v>785</v>
      </c>
      <c r="G466" s="243" t="s">
        <v>1487</v>
      </c>
      <c r="H466" s="73" t="s">
        <v>51</v>
      </c>
      <c r="I466" s="68">
        <v>160</v>
      </c>
      <c r="J466" s="113"/>
      <c r="K466" s="66"/>
      <c r="L466" s="69"/>
      <c r="M466" s="114"/>
      <c r="N466" s="111"/>
      <c r="O466" s="67"/>
      <c r="P466" s="67"/>
      <c r="Q466" s="67"/>
      <c r="R466" s="67"/>
      <c r="S466" s="67"/>
      <c r="T466" s="67"/>
      <c r="U466" s="67"/>
      <c r="V466" s="70"/>
      <c r="W466" s="70"/>
    </row>
    <row r="467" spans="1:23" s="64" customFormat="1" outlineLevel="1" x14ac:dyDescent="0.25">
      <c r="A467" s="65"/>
      <c r="B467" s="71"/>
      <c r="C467" s="115"/>
      <c r="D467" s="98"/>
      <c r="E467" s="291"/>
      <c r="F467" s="242" t="s">
        <v>786</v>
      </c>
      <c r="G467" s="243" t="s">
        <v>1488</v>
      </c>
      <c r="H467" s="73" t="s">
        <v>51</v>
      </c>
      <c r="I467" s="68">
        <v>56</v>
      </c>
      <c r="J467" s="113"/>
      <c r="K467" s="66"/>
      <c r="L467" s="69"/>
      <c r="M467" s="114"/>
      <c r="N467" s="111"/>
      <c r="O467" s="67"/>
      <c r="P467" s="67"/>
      <c r="Q467" s="67"/>
      <c r="R467" s="67"/>
      <c r="S467" s="67"/>
      <c r="T467" s="67"/>
      <c r="U467" s="67"/>
      <c r="V467" s="70"/>
      <c r="W467" s="70"/>
    </row>
    <row r="468" spans="1:23" s="64" customFormat="1" outlineLevel="1" x14ac:dyDescent="0.25">
      <c r="A468" s="1"/>
      <c r="B468" s="2"/>
      <c r="C468" s="35"/>
      <c r="D468" s="84"/>
      <c r="E468" s="295"/>
      <c r="F468" s="242" t="s">
        <v>787</v>
      </c>
      <c r="G468" s="245" t="s">
        <v>1478</v>
      </c>
      <c r="H468" s="86"/>
      <c r="I468" s="87"/>
      <c r="J468" s="88"/>
      <c r="K468" s="89"/>
      <c r="L468" s="46"/>
      <c r="M468" s="90"/>
      <c r="N468" s="85"/>
      <c r="O468" s="86"/>
      <c r="P468" s="86"/>
      <c r="Q468" s="86"/>
      <c r="R468" s="86"/>
      <c r="S468" s="86"/>
      <c r="T468" s="86"/>
      <c r="U468" s="86"/>
      <c r="V468" s="91"/>
      <c r="W468" s="91"/>
    </row>
    <row r="469" spans="1:23" s="64" customFormat="1" ht="30" outlineLevel="1" x14ac:dyDescent="0.25">
      <c r="A469" s="65"/>
      <c r="B469" s="71"/>
      <c r="C469" s="115"/>
      <c r="D469" s="98"/>
      <c r="E469" s="291"/>
      <c r="F469" s="242" t="s">
        <v>788</v>
      </c>
      <c r="G469" s="243" t="s">
        <v>1489</v>
      </c>
      <c r="H469" s="73" t="s">
        <v>51</v>
      </c>
      <c r="I469" s="87">
        <v>370</v>
      </c>
      <c r="J469" s="113"/>
      <c r="K469" s="66"/>
      <c r="L469" s="69"/>
      <c r="M469" s="114"/>
      <c r="N469" s="111"/>
      <c r="O469" s="67"/>
      <c r="P469" s="67"/>
      <c r="Q469" s="67"/>
      <c r="R469" s="67"/>
      <c r="S469" s="67"/>
      <c r="T469" s="67"/>
      <c r="U469" s="67"/>
      <c r="V469" s="70"/>
      <c r="W469" s="70"/>
    </row>
    <row r="470" spans="1:23" s="64" customFormat="1" outlineLevel="1" x14ac:dyDescent="0.25">
      <c r="A470" s="1"/>
      <c r="B470" s="2"/>
      <c r="C470" s="35"/>
      <c r="D470" s="84"/>
      <c r="E470" s="295"/>
      <c r="F470" s="249" t="s">
        <v>789</v>
      </c>
      <c r="G470" s="245" t="s">
        <v>790</v>
      </c>
      <c r="H470" s="86"/>
      <c r="I470" s="87"/>
      <c r="J470" s="88"/>
      <c r="K470" s="89"/>
      <c r="L470" s="46"/>
      <c r="M470" s="90"/>
      <c r="N470" s="85"/>
      <c r="O470" s="86"/>
      <c r="P470" s="86"/>
      <c r="Q470" s="86"/>
      <c r="R470" s="86"/>
      <c r="S470" s="86"/>
      <c r="T470" s="86"/>
      <c r="U470" s="86"/>
      <c r="V470" s="91"/>
      <c r="W470" s="91"/>
    </row>
    <row r="471" spans="1:23" s="64" customFormat="1" ht="30" outlineLevel="1" x14ac:dyDescent="0.25">
      <c r="A471" s="65"/>
      <c r="B471" s="71"/>
      <c r="C471" s="115"/>
      <c r="D471" s="98"/>
      <c r="E471" s="291"/>
      <c r="F471" s="242" t="s">
        <v>791</v>
      </c>
      <c r="G471" s="243" t="s">
        <v>1490</v>
      </c>
      <c r="H471" s="73" t="s">
        <v>35</v>
      </c>
      <c r="I471" s="68">
        <v>1232</v>
      </c>
      <c r="J471" s="113"/>
      <c r="K471" s="66"/>
      <c r="L471" s="69"/>
      <c r="M471" s="114"/>
      <c r="N471" s="111"/>
      <c r="O471" s="67"/>
      <c r="P471" s="67"/>
      <c r="Q471" s="67"/>
      <c r="R471" s="67"/>
      <c r="S471" s="67"/>
      <c r="T471" s="67"/>
      <c r="U471" s="67"/>
      <c r="V471" s="70"/>
      <c r="W471" s="70"/>
    </row>
    <row r="472" spans="1:23" s="64" customFormat="1" outlineLevel="1" x14ac:dyDescent="0.25">
      <c r="A472" s="65"/>
      <c r="B472" s="71"/>
      <c r="C472" s="115"/>
      <c r="D472" s="98"/>
      <c r="E472" s="291"/>
      <c r="F472" s="242" t="s">
        <v>792</v>
      </c>
      <c r="G472" s="243" t="s">
        <v>1491</v>
      </c>
      <c r="H472" s="73" t="s">
        <v>35</v>
      </c>
      <c r="I472" s="68">
        <v>110</v>
      </c>
      <c r="J472" s="113"/>
      <c r="K472" s="66"/>
      <c r="L472" s="69"/>
      <c r="M472" s="114"/>
      <c r="N472" s="111"/>
      <c r="O472" s="67"/>
      <c r="P472" s="67"/>
      <c r="Q472" s="67"/>
      <c r="R472" s="67"/>
      <c r="S472" s="67"/>
      <c r="T472" s="67"/>
      <c r="U472" s="67"/>
      <c r="V472" s="70"/>
      <c r="W472" s="70"/>
    </row>
    <row r="473" spans="1:23" s="64" customFormat="1" outlineLevel="1" x14ac:dyDescent="0.25">
      <c r="A473" s="1"/>
      <c r="B473" s="2"/>
      <c r="C473" s="35"/>
      <c r="D473" s="84"/>
      <c r="E473" s="295"/>
      <c r="F473" s="249" t="s">
        <v>793</v>
      </c>
      <c r="G473" s="245" t="s">
        <v>794</v>
      </c>
      <c r="H473" s="86"/>
      <c r="I473" s="87"/>
      <c r="J473" s="88"/>
      <c r="K473" s="89"/>
      <c r="L473" s="46"/>
      <c r="M473" s="90"/>
      <c r="N473" s="85"/>
      <c r="O473" s="86"/>
      <c r="P473" s="86"/>
      <c r="Q473" s="86"/>
      <c r="R473" s="86"/>
      <c r="S473" s="86"/>
      <c r="T473" s="86"/>
      <c r="U473" s="86"/>
      <c r="V473" s="91"/>
      <c r="W473" s="91"/>
    </row>
    <row r="474" spans="1:23" s="64" customFormat="1" outlineLevel="1" x14ac:dyDescent="0.25">
      <c r="A474" s="65"/>
      <c r="B474" s="71"/>
      <c r="C474" s="115"/>
      <c r="D474" s="98"/>
      <c r="E474" s="291"/>
      <c r="F474" s="242" t="s">
        <v>795</v>
      </c>
      <c r="G474" s="243" t="s">
        <v>1492</v>
      </c>
      <c r="H474" s="73" t="s">
        <v>35</v>
      </c>
      <c r="I474" s="68">
        <v>450</v>
      </c>
      <c r="J474" s="113"/>
      <c r="K474" s="66"/>
      <c r="L474" s="69"/>
      <c r="M474" s="114"/>
      <c r="N474" s="111"/>
      <c r="O474" s="67"/>
      <c r="P474" s="67"/>
      <c r="Q474" s="67"/>
      <c r="R474" s="67"/>
      <c r="S474" s="67"/>
      <c r="T474" s="67"/>
      <c r="U474" s="67"/>
      <c r="V474" s="70"/>
      <c r="W474" s="70"/>
    </row>
    <row r="475" spans="1:23" s="64" customFormat="1" outlineLevel="1" x14ac:dyDescent="0.25">
      <c r="A475" s="65"/>
      <c r="B475" s="71"/>
      <c r="C475" s="115"/>
      <c r="D475" s="98"/>
      <c r="E475" s="291"/>
      <c r="F475" s="242" t="s">
        <v>796</v>
      </c>
      <c r="G475" s="243" t="s">
        <v>1493</v>
      </c>
      <c r="H475" s="73" t="s">
        <v>51</v>
      </c>
      <c r="I475" s="68">
        <v>51</v>
      </c>
      <c r="J475" s="113"/>
      <c r="K475" s="66"/>
      <c r="L475" s="69"/>
      <c r="M475" s="114"/>
      <c r="N475" s="111"/>
      <c r="O475" s="67"/>
      <c r="P475" s="67"/>
      <c r="Q475" s="67"/>
      <c r="R475" s="67"/>
      <c r="S475" s="67"/>
      <c r="T475" s="67"/>
      <c r="U475" s="67"/>
      <c r="V475" s="70"/>
      <c r="W475" s="70"/>
    </row>
    <row r="476" spans="1:23" s="64" customFormat="1" outlineLevel="1" x14ac:dyDescent="0.25">
      <c r="A476" s="65"/>
      <c r="B476" s="71"/>
      <c r="C476" s="115"/>
      <c r="D476" s="98"/>
      <c r="E476" s="291"/>
      <c r="F476" s="242" t="s">
        <v>797</v>
      </c>
      <c r="G476" s="243" t="s">
        <v>1494</v>
      </c>
      <c r="H476" s="73" t="s">
        <v>51</v>
      </c>
      <c r="I476" s="68">
        <v>305</v>
      </c>
      <c r="J476" s="113"/>
      <c r="K476" s="66"/>
      <c r="L476" s="69"/>
      <c r="M476" s="114"/>
      <c r="N476" s="111"/>
      <c r="O476" s="67"/>
      <c r="P476" s="67"/>
      <c r="Q476" s="67"/>
      <c r="R476" s="67"/>
      <c r="S476" s="67"/>
      <c r="T476" s="67"/>
      <c r="U476" s="67"/>
      <c r="V476" s="70"/>
      <c r="W476" s="70"/>
    </row>
    <row r="477" spans="1:23" s="64" customFormat="1" ht="30" outlineLevel="1" x14ac:dyDescent="0.25">
      <c r="A477" s="65"/>
      <c r="B477" s="71"/>
      <c r="C477" s="115"/>
      <c r="D477" s="98"/>
      <c r="E477" s="291"/>
      <c r="F477" s="242" t="s">
        <v>798</v>
      </c>
      <c r="G477" s="243" t="s">
        <v>1489</v>
      </c>
      <c r="H477" s="73" t="s">
        <v>51</v>
      </c>
      <c r="I477" s="68">
        <v>68</v>
      </c>
      <c r="J477" s="113"/>
      <c r="K477" s="66"/>
      <c r="L477" s="69"/>
      <c r="M477" s="114"/>
      <c r="N477" s="111"/>
      <c r="O477" s="67"/>
      <c r="P477" s="67"/>
      <c r="Q477" s="67"/>
      <c r="R477" s="67"/>
      <c r="S477" s="67"/>
      <c r="T477" s="67"/>
      <c r="U477" s="67"/>
      <c r="V477" s="70"/>
      <c r="W477" s="70"/>
    </row>
    <row r="478" spans="1:23" s="64" customFormat="1" outlineLevel="1" x14ac:dyDescent="0.25">
      <c r="A478" s="1"/>
      <c r="B478" s="2"/>
      <c r="C478" s="35"/>
      <c r="D478" s="84"/>
      <c r="E478" s="295"/>
      <c r="F478" s="249" t="s">
        <v>799</v>
      </c>
      <c r="G478" s="245" t="s">
        <v>800</v>
      </c>
      <c r="H478" s="86"/>
      <c r="I478" s="87"/>
      <c r="J478" s="88"/>
      <c r="K478" s="89"/>
      <c r="L478" s="46"/>
      <c r="M478" s="90"/>
      <c r="N478" s="85"/>
      <c r="O478" s="86"/>
      <c r="P478" s="86"/>
      <c r="Q478" s="86"/>
      <c r="R478" s="86"/>
      <c r="S478" s="86"/>
      <c r="T478" s="86"/>
      <c r="U478" s="86"/>
      <c r="V478" s="91"/>
      <c r="W478" s="91"/>
    </row>
    <row r="479" spans="1:23" s="64" customFormat="1" outlineLevel="1" x14ac:dyDescent="0.25">
      <c r="A479" s="65"/>
      <c r="B479" s="71"/>
      <c r="C479" s="115"/>
      <c r="D479" s="98"/>
      <c r="E479" s="291"/>
      <c r="F479" s="242" t="s">
        <v>801</v>
      </c>
      <c r="G479" s="243" t="s">
        <v>1492</v>
      </c>
      <c r="H479" s="73" t="s">
        <v>35</v>
      </c>
      <c r="I479" s="68">
        <v>230</v>
      </c>
      <c r="J479" s="113"/>
      <c r="K479" s="66"/>
      <c r="L479" s="69"/>
      <c r="M479" s="114"/>
      <c r="N479" s="111"/>
      <c r="O479" s="67"/>
      <c r="P479" s="67"/>
      <c r="Q479" s="67"/>
      <c r="R479" s="67"/>
      <c r="S479" s="67"/>
      <c r="T479" s="67"/>
      <c r="U479" s="67"/>
      <c r="V479" s="70"/>
      <c r="W479" s="70"/>
    </row>
    <row r="480" spans="1:23" s="64" customFormat="1" outlineLevel="1" x14ac:dyDescent="0.25">
      <c r="A480" s="65"/>
      <c r="B480" s="71"/>
      <c r="C480" s="115"/>
      <c r="D480" s="98"/>
      <c r="E480" s="291"/>
      <c r="F480" s="242" t="s">
        <v>802</v>
      </c>
      <c r="G480" s="243" t="s">
        <v>1493</v>
      </c>
      <c r="H480" s="73" t="s">
        <v>51</v>
      </c>
      <c r="I480" s="68">
        <v>43</v>
      </c>
      <c r="J480" s="113"/>
      <c r="K480" s="66"/>
      <c r="L480" s="69"/>
      <c r="M480" s="114"/>
      <c r="N480" s="111"/>
      <c r="O480" s="67"/>
      <c r="P480" s="67"/>
      <c r="Q480" s="67"/>
      <c r="R480" s="67"/>
      <c r="S480" s="67"/>
      <c r="T480" s="67"/>
      <c r="U480" s="67"/>
      <c r="V480" s="70"/>
      <c r="W480" s="70"/>
    </row>
    <row r="481" spans="1:23" s="64" customFormat="1" outlineLevel="1" x14ac:dyDescent="0.25">
      <c r="A481" s="65"/>
      <c r="B481" s="71"/>
      <c r="C481" s="115"/>
      <c r="D481" s="98"/>
      <c r="E481" s="291"/>
      <c r="F481" s="242" t="s">
        <v>803</v>
      </c>
      <c r="G481" s="243" t="s">
        <v>1494</v>
      </c>
      <c r="H481" s="73" t="s">
        <v>51</v>
      </c>
      <c r="I481" s="68">
        <v>40</v>
      </c>
      <c r="J481" s="113"/>
      <c r="K481" s="66"/>
      <c r="L481" s="69"/>
      <c r="M481" s="114"/>
      <c r="N481" s="111"/>
      <c r="O481" s="67"/>
      <c r="P481" s="67"/>
      <c r="Q481" s="67"/>
      <c r="R481" s="67"/>
      <c r="S481" s="67"/>
      <c r="T481" s="67"/>
      <c r="U481" s="67"/>
      <c r="V481" s="70"/>
      <c r="W481" s="70"/>
    </row>
    <row r="482" spans="1:23" s="64" customFormat="1" outlineLevel="1" x14ac:dyDescent="0.25">
      <c r="A482" s="65"/>
      <c r="B482" s="71"/>
      <c r="C482" s="115"/>
      <c r="D482" s="98"/>
      <c r="E482" s="291"/>
      <c r="F482" s="242" t="s">
        <v>804</v>
      </c>
      <c r="G482" s="243" t="s">
        <v>1495</v>
      </c>
      <c r="H482" s="73" t="s">
        <v>35</v>
      </c>
      <c r="I482" s="68">
        <v>108</v>
      </c>
      <c r="J482" s="113"/>
      <c r="K482" s="66"/>
      <c r="L482" s="69"/>
      <c r="M482" s="114"/>
      <c r="N482" s="111"/>
      <c r="O482" s="67"/>
      <c r="P482" s="67"/>
      <c r="Q482" s="67"/>
      <c r="R482" s="67"/>
      <c r="S482" s="67"/>
      <c r="T482" s="67"/>
      <c r="U482" s="67"/>
      <c r="V482" s="70"/>
      <c r="W482" s="70"/>
    </row>
    <row r="483" spans="1:23" s="64" customFormat="1" outlineLevel="1" x14ac:dyDescent="0.25">
      <c r="A483" s="1"/>
      <c r="B483" s="2"/>
      <c r="C483" s="35"/>
      <c r="D483" s="84"/>
      <c r="E483" s="295"/>
      <c r="F483" s="249" t="s">
        <v>805</v>
      </c>
      <c r="G483" s="245" t="s">
        <v>806</v>
      </c>
      <c r="H483" s="86"/>
      <c r="I483" s="87"/>
      <c r="J483" s="88"/>
      <c r="K483" s="89"/>
      <c r="L483" s="46"/>
      <c r="M483" s="90"/>
      <c r="N483" s="85"/>
      <c r="O483" s="86"/>
      <c r="P483" s="86"/>
      <c r="Q483" s="86"/>
      <c r="R483" s="86"/>
      <c r="S483" s="86"/>
      <c r="T483" s="86"/>
      <c r="U483" s="86"/>
      <c r="V483" s="91"/>
      <c r="W483" s="91"/>
    </row>
    <row r="484" spans="1:23" s="64" customFormat="1" ht="30" outlineLevel="1" x14ac:dyDescent="0.25">
      <c r="A484" s="65"/>
      <c r="B484" s="71"/>
      <c r="C484" s="115"/>
      <c r="D484" s="98"/>
      <c r="E484" s="291"/>
      <c r="F484" s="242" t="s">
        <v>807</v>
      </c>
      <c r="G484" s="243" t="s">
        <v>1489</v>
      </c>
      <c r="H484" s="73" t="s">
        <v>51</v>
      </c>
      <c r="I484" s="68">
        <v>247</v>
      </c>
      <c r="J484" s="113"/>
      <c r="K484" s="66"/>
      <c r="L484" s="69"/>
      <c r="M484" s="114"/>
      <c r="N484" s="111"/>
      <c r="O484" s="67"/>
      <c r="P484" s="67"/>
      <c r="Q484" s="67"/>
      <c r="R484" s="67"/>
      <c r="S484" s="67"/>
      <c r="T484" s="67"/>
      <c r="U484" s="67"/>
      <c r="V484" s="70"/>
      <c r="W484" s="70"/>
    </row>
    <row r="485" spans="1:23" s="64" customFormat="1" outlineLevel="1" x14ac:dyDescent="0.25">
      <c r="A485" s="65"/>
      <c r="B485" s="71"/>
      <c r="C485" s="115"/>
      <c r="D485" s="98"/>
      <c r="E485" s="291"/>
      <c r="F485" s="242" t="s">
        <v>808</v>
      </c>
      <c r="G485" s="243" t="s">
        <v>1494</v>
      </c>
      <c r="H485" s="73" t="s">
        <v>51</v>
      </c>
      <c r="I485" s="68">
        <v>570</v>
      </c>
      <c r="J485" s="113"/>
      <c r="K485" s="66"/>
      <c r="L485" s="69"/>
      <c r="M485" s="114"/>
      <c r="N485" s="111"/>
      <c r="O485" s="67"/>
      <c r="P485" s="67"/>
      <c r="Q485" s="67"/>
      <c r="R485" s="67"/>
      <c r="S485" s="67"/>
      <c r="T485" s="67"/>
      <c r="U485" s="67"/>
      <c r="V485" s="70"/>
      <c r="W485" s="70"/>
    </row>
    <row r="486" spans="1:23" s="64" customFormat="1" outlineLevel="1" x14ac:dyDescent="0.25">
      <c r="A486" s="65"/>
      <c r="B486" s="71"/>
      <c r="C486" s="115"/>
      <c r="D486" s="98"/>
      <c r="E486" s="291"/>
      <c r="F486" s="242" t="s">
        <v>809</v>
      </c>
      <c r="G486" s="243" t="s">
        <v>1492</v>
      </c>
      <c r="H486" s="73" t="s">
        <v>51</v>
      </c>
      <c r="I486" s="68">
        <v>30</v>
      </c>
      <c r="J486" s="113"/>
      <c r="K486" s="66"/>
      <c r="L486" s="69"/>
      <c r="M486" s="114"/>
      <c r="N486" s="111"/>
      <c r="O486" s="67"/>
      <c r="P486" s="67"/>
      <c r="Q486" s="67"/>
      <c r="R486" s="67"/>
      <c r="S486" s="67"/>
      <c r="T486" s="67"/>
      <c r="U486" s="67"/>
      <c r="V486" s="70"/>
      <c r="W486" s="70"/>
    </row>
    <row r="487" spans="1:23" s="64" customFormat="1" outlineLevel="1" x14ac:dyDescent="0.25">
      <c r="A487" s="1"/>
      <c r="B487" s="2"/>
      <c r="C487" s="35"/>
      <c r="D487" s="84"/>
      <c r="E487" s="295"/>
      <c r="F487" s="249" t="s">
        <v>810</v>
      </c>
      <c r="G487" s="245" t="s">
        <v>811</v>
      </c>
      <c r="H487" s="86"/>
      <c r="I487" s="87"/>
      <c r="J487" s="88"/>
      <c r="K487" s="89"/>
      <c r="L487" s="46"/>
      <c r="M487" s="90"/>
      <c r="N487" s="85"/>
      <c r="O487" s="86"/>
      <c r="P487" s="86"/>
      <c r="Q487" s="86"/>
      <c r="R487" s="86"/>
      <c r="S487" s="86"/>
      <c r="T487" s="86"/>
      <c r="U487" s="86"/>
      <c r="V487" s="91"/>
      <c r="W487" s="91"/>
    </row>
    <row r="488" spans="1:23" s="64" customFormat="1" outlineLevel="1" x14ac:dyDescent="0.25">
      <c r="A488" s="65"/>
      <c r="B488" s="71"/>
      <c r="C488" s="115"/>
      <c r="D488" s="98"/>
      <c r="E488" s="291"/>
      <c r="F488" s="242" t="s">
        <v>812</v>
      </c>
      <c r="G488" s="243" t="s">
        <v>1496</v>
      </c>
      <c r="H488" s="73" t="s">
        <v>51</v>
      </c>
      <c r="I488" s="68">
        <v>42</v>
      </c>
      <c r="J488" s="113"/>
      <c r="K488" s="66"/>
      <c r="L488" s="69"/>
      <c r="M488" s="114"/>
      <c r="N488" s="111"/>
      <c r="O488" s="67"/>
      <c r="P488" s="67"/>
      <c r="Q488" s="67"/>
      <c r="R488" s="67"/>
      <c r="S488" s="67"/>
      <c r="T488" s="67"/>
      <c r="U488" s="67"/>
      <c r="V488" s="70"/>
      <c r="W488" s="70"/>
    </row>
    <row r="489" spans="1:23" s="64" customFormat="1" outlineLevel="1" x14ac:dyDescent="0.25">
      <c r="A489" s="1"/>
      <c r="B489" s="2"/>
      <c r="C489" s="35"/>
      <c r="D489" s="84"/>
      <c r="E489" s="295"/>
      <c r="F489" s="249" t="s">
        <v>813</v>
      </c>
      <c r="G489" s="245" t="s">
        <v>814</v>
      </c>
      <c r="H489" s="86"/>
      <c r="I489" s="87"/>
      <c r="J489" s="88"/>
      <c r="K489" s="89"/>
      <c r="L489" s="46"/>
      <c r="M489" s="90"/>
      <c r="N489" s="85"/>
      <c r="O489" s="86"/>
      <c r="P489" s="86"/>
      <c r="Q489" s="86"/>
      <c r="R489" s="86"/>
      <c r="S489" s="86"/>
      <c r="T489" s="86"/>
      <c r="U489" s="86"/>
      <c r="V489" s="91"/>
      <c r="W489" s="91"/>
    </row>
    <row r="490" spans="1:23" s="64" customFormat="1" ht="30" outlineLevel="1" x14ac:dyDescent="0.25">
      <c r="A490" s="65"/>
      <c r="B490" s="71"/>
      <c r="C490" s="115"/>
      <c r="D490" s="98"/>
      <c r="E490" s="291"/>
      <c r="F490" s="242" t="s">
        <v>815</v>
      </c>
      <c r="G490" s="243" t="s">
        <v>1489</v>
      </c>
      <c r="H490" s="73" t="s">
        <v>51</v>
      </c>
      <c r="I490" s="68">
        <v>114</v>
      </c>
      <c r="J490" s="113"/>
      <c r="K490" s="66"/>
      <c r="L490" s="69"/>
      <c r="M490" s="114"/>
      <c r="N490" s="111"/>
      <c r="O490" s="67"/>
      <c r="P490" s="67"/>
      <c r="Q490" s="67"/>
      <c r="R490" s="67"/>
      <c r="S490" s="67"/>
      <c r="T490" s="67"/>
      <c r="U490" s="67"/>
      <c r="V490" s="70"/>
      <c r="W490" s="70"/>
    </row>
    <row r="491" spans="1:23" s="64" customFormat="1" outlineLevel="1" x14ac:dyDescent="0.25">
      <c r="A491" s="1"/>
      <c r="B491" s="2"/>
      <c r="C491" s="35"/>
      <c r="D491" s="84"/>
      <c r="E491" s="295"/>
      <c r="F491" s="249" t="s">
        <v>816</v>
      </c>
      <c r="G491" s="245" t="s">
        <v>817</v>
      </c>
      <c r="H491" s="86"/>
      <c r="I491" s="87"/>
      <c r="J491" s="88"/>
      <c r="K491" s="89"/>
      <c r="L491" s="46"/>
      <c r="M491" s="90"/>
      <c r="N491" s="85"/>
      <c r="O491" s="86"/>
      <c r="P491" s="86"/>
      <c r="Q491" s="86"/>
      <c r="R491" s="86"/>
      <c r="S491" s="86"/>
      <c r="T491" s="86"/>
      <c r="U491" s="86"/>
      <c r="V491" s="91"/>
      <c r="W491" s="91"/>
    </row>
    <row r="492" spans="1:23" s="64" customFormat="1" ht="30" outlineLevel="1" x14ac:dyDescent="0.25">
      <c r="A492" s="65"/>
      <c r="B492" s="71"/>
      <c r="C492" s="115"/>
      <c r="D492" s="98"/>
      <c r="E492" s="291"/>
      <c r="F492" s="242" t="s">
        <v>818</v>
      </c>
      <c r="G492" s="243" t="s">
        <v>1497</v>
      </c>
      <c r="H492" s="73" t="s">
        <v>51</v>
      </c>
      <c r="I492" s="68">
        <v>88</v>
      </c>
      <c r="J492" s="113"/>
      <c r="K492" s="66"/>
      <c r="L492" s="69"/>
      <c r="M492" s="114"/>
      <c r="N492" s="111"/>
      <c r="O492" s="67"/>
      <c r="P492" s="67"/>
      <c r="Q492" s="67"/>
      <c r="R492" s="67"/>
      <c r="S492" s="67"/>
      <c r="T492" s="67"/>
      <c r="U492" s="67"/>
      <c r="V492" s="70"/>
      <c r="W492" s="70"/>
    </row>
    <row r="493" spans="1:23" s="64" customFormat="1" ht="30" outlineLevel="1" x14ac:dyDescent="0.25">
      <c r="A493" s="65"/>
      <c r="B493" s="71"/>
      <c r="C493" s="115"/>
      <c r="D493" s="98"/>
      <c r="E493" s="291"/>
      <c r="F493" s="242" t="s">
        <v>819</v>
      </c>
      <c r="G493" s="243" t="s">
        <v>1498</v>
      </c>
      <c r="H493" s="73" t="s">
        <v>51</v>
      </c>
      <c r="I493" s="68">
        <v>840</v>
      </c>
      <c r="J493" s="113"/>
      <c r="K493" s="66"/>
      <c r="L493" s="69"/>
      <c r="M493" s="114"/>
      <c r="N493" s="111"/>
      <c r="O493" s="67"/>
      <c r="P493" s="67"/>
      <c r="Q493" s="67"/>
      <c r="R493" s="67"/>
      <c r="S493" s="67"/>
      <c r="T493" s="67"/>
      <c r="U493" s="67"/>
      <c r="V493" s="70"/>
      <c r="W493" s="70"/>
    </row>
    <row r="494" spans="1:23" s="64" customFormat="1" outlineLevel="1" x14ac:dyDescent="0.25">
      <c r="A494" s="1"/>
      <c r="B494" s="2"/>
      <c r="C494" s="35"/>
      <c r="D494" s="84"/>
      <c r="E494" s="295"/>
      <c r="F494" s="249" t="s">
        <v>820</v>
      </c>
      <c r="G494" s="245" t="s">
        <v>821</v>
      </c>
      <c r="H494" s="86"/>
      <c r="I494" s="87"/>
      <c r="J494" s="88"/>
      <c r="K494" s="89"/>
      <c r="L494" s="46"/>
      <c r="M494" s="90"/>
      <c r="N494" s="85"/>
      <c r="O494" s="86"/>
      <c r="P494" s="86"/>
      <c r="Q494" s="86"/>
      <c r="R494" s="86"/>
      <c r="S494" s="86"/>
      <c r="T494" s="86"/>
      <c r="U494" s="86"/>
      <c r="V494" s="91"/>
      <c r="W494" s="91"/>
    </row>
    <row r="495" spans="1:23" s="64" customFormat="1" outlineLevel="1" x14ac:dyDescent="0.25">
      <c r="A495" s="65"/>
      <c r="B495" s="71"/>
      <c r="C495" s="115"/>
      <c r="D495" s="98"/>
      <c r="E495" s="291"/>
      <c r="F495" s="242" t="s">
        <v>822</v>
      </c>
      <c r="G495" s="243" t="s">
        <v>823</v>
      </c>
      <c r="H495" s="73" t="s">
        <v>370</v>
      </c>
      <c r="I495" s="68">
        <v>1</v>
      </c>
      <c r="J495" s="113"/>
      <c r="K495" s="66"/>
      <c r="L495" s="69"/>
      <c r="M495" s="114"/>
      <c r="N495" s="111"/>
      <c r="O495" s="67"/>
      <c r="P495" s="67"/>
      <c r="Q495" s="67"/>
      <c r="R495" s="67"/>
      <c r="S495" s="67"/>
      <c r="T495" s="67"/>
      <c r="U495" s="67"/>
      <c r="V495" s="70"/>
      <c r="W495" s="70"/>
    </row>
    <row r="496" spans="1:23" s="64" customFormat="1" outlineLevel="1" x14ac:dyDescent="0.25">
      <c r="A496" s="1"/>
      <c r="B496" s="2"/>
      <c r="C496" s="35"/>
      <c r="D496" s="84"/>
      <c r="E496" s="295"/>
      <c r="F496" s="249" t="s">
        <v>824</v>
      </c>
      <c r="G496" s="245" t="s">
        <v>825</v>
      </c>
      <c r="H496" s="86"/>
      <c r="I496" s="87"/>
      <c r="J496" s="88"/>
      <c r="K496" s="89"/>
      <c r="L496" s="46"/>
      <c r="M496" s="90"/>
      <c r="N496" s="85"/>
      <c r="O496" s="86"/>
      <c r="P496" s="86"/>
      <c r="Q496" s="86"/>
      <c r="R496" s="86"/>
      <c r="S496" s="86"/>
      <c r="T496" s="86"/>
      <c r="U496" s="86"/>
      <c r="V496" s="91"/>
      <c r="W496" s="91"/>
    </row>
    <row r="497" spans="1:23" s="64" customFormat="1" ht="30" outlineLevel="1" x14ac:dyDescent="0.25">
      <c r="A497" s="65"/>
      <c r="B497" s="71"/>
      <c r="C497" s="115"/>
      <c r="D497" s="98"/>
      <c r="E497" s="291"/>
      <c r="F497" s="242" t="s">
        <v>826</v>
      </c>
      <c r="G497" s="243" t="s">
        <v>1489</v>
      </c>
      <c r="H497" s="73" t="s">
        <v>51</v>
      </c>
      <c r="I497" s="68">
        <v>570.33333333333337</v>
      </c>
      <c r="J497" s="113"/>
      <c r="K497" s="66"/>
      <c r="L497" s="69"/>
      <c r="M497" s="114"/>
      <c r="N497" s="111"/>
      <c r="O497" s="67"/>
      <c r="P497" s="67"/>
      <c r="Q497" s="67"/>
      <c r="R497" s="67"/>
      <c r="S497" s="67"/>
      <c r="T497" s="67"/>
      <c r="U497" s="67"/>
      <c r="V497" s="70"/>
      <c r="W497" s="70"/>
    </row>
    <row r="498" spans="1:23" s="64" customFormat="1" outlineLevel="1" x14ac:dyDescent="0.25">
      <c r="A498" s="1"/>
      <c r="B498" s="2"/>
      <c r="C498" s="35"/>
      <c r="D498" s="84"/>
      <c r="E498" s="295"/>
      <c r="F498" s="249" t="s">
        <v>827</v>
      </c>
      <c r="G498" s="245" t="s">
        <v>828</v>
      </c>
      <c r="H498" s="86"/>
      <c r="I498" s="87"/>
      <c r="J498" s="88"/>
      <c r="K498" s="89"/>
      <c r="L498" s="46"/>
      <c r="M498" s="90"/>
      <c r="N498" s="85"/>
      <c r="O498" s="86"/>
      <c r="P498" s="86"/>
      <c r="Q498" s="86"/>
      <c r="R498" s="86"/>
      <c r="S498" s="86"/>
      <c r="T498" s="86"/>
      <c r="U498" s="86"/>
      <c r="V498" s="91"/>
      <c r="W498" s="91"/>
    </row>
    <row r="499" spans="1:23" s="64" customFormat="1" outlineLevel="1" x14ac:dyDescent="0.25">
      <c r="A499" s="65"/>
      <c r="B499" s="71"/>
      <c r="C499" s="115"/>
      <c r="D499" s="98"/>
      <c r="E499" s="291"/>
      <c r="F499" s="242" t="s">
        <v>829</v>
      </c>
      <c r="G499" s="243" t="s">
        <v>1486</v>
      </c>
      <c r="H499" s="73" t="s">
        <v>51</v>
      </c>
      <c r="I499" s="68">
        <v>223</v>
      </c>
      <c r="J499" s="113"/>
      <c r="K499" s="66"/>
      <c r="L499" s="69"/>
      <c r="M499" s="114"/>
      <c r="N499" s="111"/>
      <c r="O499" s="67"/>
      <c r="P499" s="67"/>
      <c r="Q499" s="67"/>
      <c r="R499" s="67"/>
      <c r="S499" s="67"/>
      <c r="T499" s="67"/>
      <c r="U499" s="67"/>
      <c r="V499" s="70"/>
      <c r="W499" s="70"/>
    </row>
    <row r="500" spans="1:23" s="64" customFormat="1" outlineLevel="1" x14ac:dyDescent="0.25">
      <c r="A500" s="65"/>
      <c r="B500" s="71"/>
      <c r="C500" s="115"/>
      <c r="D500" s="98"/>
      <c r="E500" s="291"/>
      <c r="F500" s="242" t="s">
        <v>1483</v>
      </c>
      <c r="G500" s="245" t="s">
        <v>1485</v>
      </c>
      <c r="H500" s="25" t="s">
        <v>35</v>
      </c>
      <c r="I500" s="87">
        <v>616</v>
      </c>
      <c r="J500" s="113"/>
      <c r="K500" s="66"/>
      <c r="L500" s="69"/>
      <c r="M500" s="114"/>
      <c r="N500" s="111"/>
      <c r="O500" s="67"/>
      <c r="P500" s="67"/>
      <c r="Q500" s="67"/>
      <c r="R500" s="67"/>
      <c r="S500" s="67"/>
      <c r="T500" s="67"/>
      <c r="U500" s="67"/>
      <c r="V500" s="70"/>
      <c r="W500" s="70"/>
    </row>
    <row r="501" spans="1:23" s="64" customFormat="1" ht="30" outlineLevel="1" x14ac:dyDescent="0.25">
      <c r="A501" s="1"/>
      <c r="B501" s="2"/>
      <c r="C501" s="35"/>
      <c r="D501" s="84"/>
      <c r="E501" s="295"/>
      <c r="F501" s="249" t="s">
        <v>830</v>
      </c>
      <c r="G501" s="245" t="s">
        <v>1477</v>
      </c>
      <c r="H501" s="86"/>
      <c r="I501" s="87"/>
      <c r="J501" s="88"/>
      <c r="K501" s="89"/>
      <c r="L501" s="46"/>
      <c r="M501" s="90"/>
      <c r="N501" s="85"/>
      <c r="O501" s="86"/>
      <c r="P501" s="86"/>
      <c r="Q501" s="86"/>
      <c r="R501" s="86"/>
      <c r="S501" s="86"/>
      <c r="T501" s="86"/>
      <c r="U501" s="86"/>
      <c r="V501" s="91"/>
      <c r="W501" s="91"/>
    </row>
    <row r="502" spans="1:23" s="64" customFormat="1" outlineLevel="1" x14ac:dyDescent="0.25">
      <c r="A502" s="65"/>
      <c r="B502" s="71"/>
      <c r="C502" s="115"/>
      <c r="D502" s="98"/>
      <c r="E502" s="291"/>
      <c r="F502" s="242" t="s">
        <v>831</v>
      </c>
      <c r="G502" s="243" t="s">
        <v>1484</v>
      </c>
      <c r="H502" s="73" t="s">
        <v>51</v>
      </c>
      <c r="I502" s="87">
        <v>3500</v>
      </c>
      <c r="J502" s="113"/>
      <c r="K502" s="66"/>
      <c r="L502" s="69"/>
      <c r="M502" s="114"/>
      <c r="N502" s="111"/>
      <c r="O502" s="67"/>
      <c r="P502" s="67"/>
      <c r="Q502" s="67"/>
      <c r="R502" s="67"/>
      <c r="S502" s="67"/>
      <c r="T502" s="67"/>
      <c r="U502" s="67"/>
      <c r="V502" s="70"/>
      <c r="W502" s="70"/>
    </row>
    <row r="503" spans="1:23" s="64" customFormat="1" outlineLevel="1" x14ac:dyDescent="0.25">
      <c r="A503" s="1"/>
      <c r="B503" s="2"/>
      <c r="C503" s="35"/>
      <c r="D503" s="84"/>
      <c r="E503" s="295"/>
      <c r="F503" s="249" t="s">
        <v>832</v>
      </c>
      <c r="G503" s="245" t="s">
        <v>833</v>
      </c>
      <c r="H503" s="86"/>
      <c r="I503" s="87"/>
      <c r="J503" s="88"/>
      <c r="K503" s="89"/>
      <c r="L503" s="46"/>
      <c r="M503" s="90"/>
      <c r="N503" s="85"/>
      <c r="O503" s="86"/>
      <c r="P503" s="86"/>
      <c r="Q503" s="86"/>
      <c r="R503" s="86"/>
      <c r="S503" s="86"/>
      <c r="T503" s="86"/>
      <c r="U503" s="86"/>
      <c r="V503" s="91"/>
      <c r="W503" s="91"/>
    </row>
    <row r="504" spans="1:23" s="64" customFormat="1" outlineLevel="1" x14ac:dyDescent="0.25">
      <c r="A504" s="65"/>
      <c r="B504" s="71"/>
      <c r="C504" s="115"/>
      <c r="D504" s="98"/>
      <c r="E504" s="291"/>
      <c r="F504" s="242" t="s">
        <v>834</v>
      </c>
      <c r="G504" s="243" t="s">
        <v>835</v>
      </c>
      <c r="H504" s="73" t="s">
        <v>51</v>
      </c>
      <c r="I504" s="68">
        <v>272.83999999999997</v>
      </c>
      <c r="J504" s="113"/>
      <c r="K504" s="66"/>
      <c r="L504" s="69"/>
      <c r="M504" s="114"/>
      <c r="N504" s="111"/>
      <c r="O504" s="67"/>
      <c r="P504" s="67"/>
      <c r="Q504" s="67"/>
      <c r="R504" s="67"/>
      <c r="S504" s="67"/>
      <c r="T504" s="67"/>
      <c r="U504" s="67"/>
      <c r="V504" s="70"/>
      <c r="W504" s="70"/>
    </row>
    <row r="505" spans="1:23" s="64" customFormat="1" x14ac:dyDescent="0.25">
      <c r="A505" s="1" t="s">
        <v>836</v>
      </c>
      <c r="B505" s="2" t="s">
        <v>837</v>
      </c>
      <c r="C505" s="35" t="s">
        <v>838</v>
      </c>
      <c r="D505" s="98"/>
      <c r="E505" s="291"/>
      <c r="F505" s="242"/>
      <c r="G505" s="243"/>
      <c r="H505" s="67"/>
      <c r="I505" s="68"/>
      <c r="J505" s="113"/>
      <c r="K505" s="66"/>
      <c r="L505" s="69"/>
      <c r="M505" s="114"/>
      <c r="N505" s="111"/>
      <c r="O505" s="67"/>
      <c r="P505" s="67"/>
      <c r="Q505" s="67"/>
      <c r="R505" s="67"/>
      <c r="S505" s="67"/>
      <c r="T505" s="67"/>
      <c r="U505" s="67"/>
      <c r="V505" s="70"/>
      <c r="W505" s="70"/>
    </row>
    <row r="506" spans="1:23" s="64" customFormat="1" collapsed="1" x14ac:dyDescent="0.25">
      <c r="A506" s="340" t="s">
        <v>1538</v>
      </c>
      <c r="B506" s="341"/>
      <c r="C506" s="342"/>
      <c r="D506" s="98"/>
      <c r="E506" s="291"/>
      <c r="F506" s="246"/>
      <c r="G506" s="243"/>
      <c r="H506" s="67"/>
      <c r="I506" s="68"/>
      <c r="J506" s="113"/>
      <c r="K506" s="66"/>
      <c r="L506" s="69"/>
      <c r="M506" s="49" t="s">
        <v>1345</v>
      </c>
      <c r="N506" s="79"/>
      <c r="O506" s="67"/>
      <c r="P506" s="67"/>
      <c r="Q506" s="67"/>
      <c r="R506" s="67"/>
      <c r="S506" s="67"/>
      <c r="T506" s="67"/>
      <c r="U506" s="67"/>
      <c r="V506" s="70"/>
      <c r="W506" s="70"/>
    </row>
    <row r="507" spans="1:23" s="64" customFormat="1" x14ac:dyDescent="0.25">
      <c r="A507" s="65"/>
      <c r="B507" s="71"/>
      <c r="C507" s="101"/>
      <c r="D507" s="98"/>
      <c r="E507" s="291"/>
      <c r="F507" s="246"/>
      <c r="G507" s="252" t="s">
        <v>1538</v>
      </c>
      <c r="H507" s="78"/>
      <c r="I507" s="15"/>
      <c r="J507" s="113"/>
      <c r="K507" s="66"/>
      <c r="L507" s="69"/>
      <c r="M507" s="49" t="s">
        <v>1346</v>
      </c>
      <c r="N507" s="79"/>
      <c r="O507" s="67"/>
      <c r="P507" s="67"/>
      <c r="Q507" s="67"/>
      <c r="R507" s="67"/>
      <c r="S507" s="67"/>
      <c r="T507" s="67"/>
      <c r="U507" s="67"/>
      <c r="V507" s="70"/>
      <c r="W507" s="70"/>
    </row>
    <row r="508" spans="1:23" s="64" customFormat="1" outlineLevel="1" x14ac:dyDescent="0.25">
      <c r="A508" s="65"/>
      <c r="B508" s="71"/>
      <c r="C508" s="115"/>
      <c r="D508" s="98"/>
      <c r="E508" s="291"/>
      <c r="F508" s="242" t="s">
        <v>839</v>
      </c>
      <c r="G508" s="243" t="s">
        <v>840</v>
      </c>
      <c r="H508" s="73" t="s">
        <v>51</v>
      </c>
      <c r="I508" s="68">
        <v>3</v>
      </c>
      <c r="J508" s="113"/>
      <c r="K508" s="66"/>
      <c r="L508" s="69"/>
      <c r="M508" s="114"/>
      <c r="N508" s="111"/>
      <c r="O508" s="67"/>
      <c r="P508" s="67"/>
      <c r="Q508" s="67"/>
      <c r="R508" s="67"/>
      <c r="S508" s="67"/>
      <c r="T508" s="67"/>
      <c r="U508" s="67"/>
      <c r="V508" s="70"/>
      <c r="W508" s="70"/>
    </row>
    <row r="509" spans="1:23" s="64" customFormat="1" ht="30" outlineLevel="1" x14ac:dyDescent="0.25">
      <c r="A509" s="65"/>
      <c r="B509" s="71"/>
      <c r="C509" s="115"/>
      <c r="D509" s="98"/>
      <c r="E509" s="291"/>
      <c r="F509" s="242" t="s">
        <v>841</v>
      </c>
      <c r="G509" s="243" t="s">
        <v>842</v>
      </c>
      <c r="H509" s="73" t="s">
        <v>51</v>
      </c>
      <c r="I509" s="68">
        <v>12</v>
      </c>
      <c r="J509" s="113"/>
      <c r="K509" s="66"/>
      <c r="L509" s="69"/>
      <c r="M509" s="114"/>
      <c r="N509" s="111"/>
      <c r="O509" s="67"/>
      <c r="P509" s="67"/>
      <c r="Q509" s="67"/>
      <c r="R509" s="67"/>
      <c r="S509" s="67"/>
      <c r="T509" s="67"/>
      <c r="U509" s="67"/>
      <c r="V509" s="70"/>
      <c r="W509" s="70"/>
    </row>
    <row r="510" spans="1:23" s="64" customFormat="1" x14ac:dyDescent="0.25">
      <c r="A510" s="1" t="s">
        <v>1260</v>
      </c>
      <c r="B510" s="2" t="s">
        <v>844</v>
      </c>
      <c r="C510" s="35" t="s">
        <v>845</v>
      </c>
      <c r="D510" s="98"/>
      <c r="E510" s="291"/>
      <c r="F510" s="242"/>
      <c r="G510" s="243"/>
      <c r="H510" s="67"/>
      <c r="I510" s="68"/>
      <c r="J510" s="113"/>
      <c r="K510" s="66"/>
      <c r="L510" s="69"/>
      <c r="M510" s="114"/>
      <c r="N510" s="111"/>
      <c r="O510" s="67"/>
      <c r="P510" s="67"/>
      <c r="Q510" s="67"/>
      <c r="R510" s="67"/>
      <c r="S510" s="67"/>
      <c r="T510" s="67"/>
      <c r="U510" s="67"/>
      <c r="V510" s="70"/>
      <c r="W510" s="70"/>
    </row>
    <row r="511" spans="1:23" s="64" customFormat="1" collapsed="1" x14ac:dyDescent="0.25">
      <c r="A511" s="340" t="s">
        <v>1539</v>
      </c>
      <c r="B511" s="341"/>
      <c r="C511" s="342"/>
      <c r="D511" s="98"/>
      <c r="E511" s="291"/>
      <c r="F511" s="246"/>
      <c r="G511" s="243"/>
      <c r="H511" s="67"/>
      <c r="I511" s="68"/>
      <c r="J511" s="113"/>
      <c r="K511" s="66"/>
      <c r="L511" s="69"/>
      <c r="M511" s="49" t="s">
        <v>1347</v>
      </c>
      <c r="N511" s="79"/>
      <c r="O511" s="67"/>
      <c r="P511" s="67"/>
      <c r="Q511" s="67"/>
      <c r="R511" s="67"/>
      <c r="S511" s="67"/>
      <c r="T511" s="67"/>
      <c r="U511" s="67"/>
      <c r="V511" s="70"/>
      <c r="W511" s="70"/>
    </row>
    <row r="512" spans="1:23" s="64" customFormat="1" x14ac:dyDescent="0.25">
      <c r="A512" s="65"/>
      <c r="B512" s="71"/>
      <c r="C512" s="101"/>
      <c r="D512" s="98"/>
      <c r="E512" s="291"/>
      <c r="F512" s="246"/>
      <c r="G512" s="252" t="s">
        <v>1539</v>
      </c>
      <c r="H512" s="78"/>
      <c r="I512" s="15"/>
      <c r="J512" s="113"/>
      <c r="K512" s="66"/>
      <c r="L512" s="69"/>
      <c r="M512" s="49" t="s">
        <v>1348</v>
      </c>
      <c r="N512" s="79"/>
      <c r="O512" s="67"/>
      <c r="P512" s="67"/>
      <c r="Q512" s="67"/>
      <c r="R512" s="67"/>
      <c r="S512" s="67"/>
      <c r="T512" s="67"/>
      <c r="U512" s="67"/>
      <c r="V512" s="70"/>
      <c r="W512" s="70"/>
    </row>
    <row r="513" spans="1:74" s="64" customFormat="1" outlineLevel="1" x14ac:dyDescent="0.25">
      <c r="A513" s="65"/>
      <c r="B513" s="71"/>
      <c r="C513" s="115"/>
      <c r="D513" s="98"/>
      <c r="E513" s="291"/>
      <c r="F513" s="242" t="s">
        <v>1261</v>
      </c>
      <c r="G513" s="243" t="s">
        <v>847</v>
      </c>
      <c r="H513" s="73" t="s">
        <v>51</v>
      </c>
      <c r="I513" s="68">
        <v>81</v>
      </c>
      <c r="J513" s="113"/>
      <c r="K513" s="66"/>
      <c r="L513" s="69"/>
      <c r="M513" s="114"/>
      <c r="N513" s="111"/>
      <c r="O513" s="67"/>
      <c r="P513" s="67"/>
      <c r="Q513" s="67"/>
      <c r="R513" s="67"/>
      <c r="S513" s="67"/>
      <c r="T513" s="67"/>
      <c r="U513" s="67"/>
      <c r="V513" s="70"/>
      <c r="W513" s="70"/>
    </row>
    <row r="514" spans="1:74" s="64" customFormat="1" x14ac:dyDescent="0.25">
      <c r="A514" s="1" t="s">
        <v>843</v>
      </c>
      <c r="B514" s="2" t="s">
        <v>848</v>
      </c>
      <c r="C514" s="35" t="s">
        <v>849</v>
      </c>
      <c r="D514" s="98"/>
      <c r="E514" s="291"/>
      <c r="F514" s="242"/>
      <c r="G514" s="245" t="s">
        <v>1259</v>
      </c>
      <c r="H514" s="67"/>
      <c r="I514" s="68"/>
      <c r="J514" s="113"/>
      <c r="K514" s="66"/>
      <c r="L514" s="69"/>
      <c r="M514" s="114"/>
      <c r="N514" s="111"/>
      <c r="O514" s="67"/>
      <c r="P514" s="67"/>
      <c r="Q514" s="67"/>
      <c r="R514" s="67"/>
      <c r="S514" s="67"/>
      <c r="T514" s="67"/>
      <c r="U514" s="67"/>
      <c r="V514" s="70"/>
      <c r="W514" s="70"/>
    </row>
    <row r="515" spans="1:74" s="64" customFormat="1" collapsed="1" x14ac:dyDescent="0.25">
      <c r="A515" s="340" t="s">
        <v>1540</v>
      </c>
      <c r="B515" s="341"/>
      <c r="C515" s="342"/>
      <c r="D515" s="98"/>
      <c r="E515" s="291"/>
      <c r="F515" s="246"/>
      <c r="G515" s="243"/>
      <c r="H515" s="67"/>
      <c r="I515" s="68"/>
      <c r="J515" s="113"/>
      <c r="K515" s="66"/>
      <c r="L515" s="69"/>
      <c r="M515" s="49" t="s">
        <v>1349</v>
      </c>
      <c r="N515" s="79"/>
      <c r="O515" s="67"/>
      <c r="P515" s="67"/>
      <c r="Q515" s="67"/>
      <c r="R515" s="67"/>
      <c r="S515" s="67"/>
      <c r="T515" s="67"/>
      <c r="U515" s="67"/>
      <c r="V515" s="70"/>
      <c r="W515" s="70"/>
    </row>
    <row r="516" spans="1:74" s="64" customFormat="1" x14ac:dyDescent="0.25">
      <c r="A516" s="65"/>
      <c r="B516" s="71"/>
      <c r="C516" s="101"/>
      <c r="D516" s="98"/>
      <c r="E516" s="291"/>
      <c r="F516" s="246"/>
      <c r="G516" s="252" t="s">
        <v>1540</v>
      </c>
      <c r="H516" s="78"/>
      <c r="I516" s="15"/>
      <c r="J516" s="113"/>
      <c r="K516" s="66"/>
      <c r="L516" s="69"/>
      <c r="M516" s="49" t="s">
        <v>1350</v>
      </c>
      <c r="N516" s="79"/>
      <c r="O516" s="67"/>
      <c r="P516" s="67"/>
      <c r="Q516" s="67"/>
      <c r="R516" s="67"/>
      <c r="S516" s="67"/>
      <c r="T516" s="67"/>
      <c r="U516" s="67"/>
      <c r="V516" s="70"/>
      <c r="W516" s="70"/>
    </row>
    <row r="517" spans="1:74" s="64" customFormat="1" ht="30" outlineLevel="1" x14ac:dyDescent="0.25">
      <c r="A517" s="65"/>
      <c r="B517" s="71"/>
      <c r="C517" s="101"/>
      <c r="D517" s="98"/>
      <c r="E517" s="291"/>
      <c r="F517" s="242" t="s">
        <v>846</v>
      </c>
      <c r="G517" s="243" t="s">
        <v>1429</v>
      </c>
      <c r="H517" s="73" t="s">
        <v>51</v>
      </c>
      <c r="I517" s="68">
        <v>30</v>
      </c>
      <c r="J517" s="113"/>
      <c r="K517" s="66"/>
      <c r="L517" s="69"/>
      <c r="M517" s="114"/>
      <c r="N517" s="111"/>
      <c r="O517" s="67"/>
      <c r="P517" s="67"/>
      <c r="Q517" s="67"/>
      <c r="R517" s="67"/>
      <c r="S517" s="67"/>
      <c r="T517" s="67"/>
      <c r="U517" s="67"/>
      <c r="V517" s="70"/>
      <c r="W517" s="70"/>
    </row>
    <row r="518" spans="1:74" s="64" customFormat="1" outlineLevel="1" x14ac:dyDescent="0.25">
      <c r="A518" s="65"/>
      <c r="B518" s="71"/>
      <c r="C518" s="101"/>
      <c r="D518" s="98"/>
      <c r="E518" s="291"/>
      <c r="F518" s="242" t="s">
        <v>1262</v>
      </c>
      <c r="G518" s="243" t="s">
        <v>1430</v>
      </c>
      <c r="H518" s="73" t="s">
        <v>51</v>
      </c>
      <c r="I518" s="68">
        <v>20</v>
      </c>
      <c r="J518" s="113"/>
      <c r="K518" s="66"/>
      <c r="L518" s="69"/>
      <c r="M518" s="114"/>
      <c r="N518" s="111"/>
      <c r="O518" s="67"/>
      <c r="P518" s="67"/>
      <c r="Q518" s="67"/>
      <c r="R518" s="67"/>
      <c r="S518" s="67"/>
      <c r="T518" s="67"/>
      <c r="U518" s="67"/>
      <c r="V518" s="70"/>
      <c r="W518" s="70"/>
    </row>
    <row r="519" spans="1:74" s="64" customFormat="1" outlineLevel="1" x14ac:dyDescent="0.25">
      <c r="A519" s="65"/>
      <c r="B519" s="71"/>
      <c r="C519" s="101"/>
      <c r="D519" s="98"/>
      <c r="E519" s="291"/>
      <c r="F519" s="242" t="s">
        <v>1263</v>
      </c>
      <c r="G519" s="245" t="s">
        <v>1431</v>
      </c>
      <c r="H519" s="25" t="s">
        <v>51</v>
      </c>
      <c r="I519" s="87">
        <v>7</v>
      </c>
      <c r="J519" s="113"/>
      <c r="K519" s="66"/>
      <c r="L519" s="69"/>
      <c r="M519" s="114"/>
      <c r="N519" s="111"/>
      <c r="O519" s="67"/>
      <c r="P519" s="67"/>
      <c r="Q519" s="67"/>
      <c r="R519" s="67"/>
      <c r="S519" s="67"/>
      <c r="T519" s="67"/>
      <c r="U519" s="67"/>
      <c r="V519" s="70"/>
      <c r="W519" s="70"/>
    </row>
    <row r="520" spans="1:74" s="64" customFormat="1" outlineLevel="1" x14ac:dyDescent="0.25">
      <c r="A520" s="65"/>
      <c r="B520" s="71"/>
      <c r="C520" s="101"/>
      <c r="D520" s="98"/>
      <c r="E520" s="291"/>
      <c r="F520" s="242" t="s">
        <v>1427</v>
      </c>
      <c r="G520" s="245" t="s">
        <v>1432</v>
      </c>
      <c r="H520" s="25" t="s">
        <v>51</v>
      </c>
      <c r="I520" s="87">
        <v>8</v>
      </c>
      <c r="J520" s="113"/>
      <c r="K520" s="66"/>
      <c r="L520" s="69"/>
      <c r="M520" s="114"/>
      <c r="N520" s="111"/>
      <c r="O520" s="67"/>
      <c r="P520" s="67"/>
      <c r="Q520" s="67"/>
      <c r="R520" s="67"/>
      <c r="S520" s="67"/>
      <c r="T520" s="67"/>
      <c r="U520" s="67"/>
      <c r="V520" s="70"/>
      <c r="W520" s="70"/>
    </row>
    <row r="521" spans="1:74" s="64" customFormat="1" outlineLevel="1" x14ac:dyDescent="0.25">
      <c r="A521" s="65"/>
      <c r="B521" s="71"/>
      <c r="C521" s="101"/>
      <c r="D521" s="98"/>
      <c r="E521" s="291"/>
      <c r="F521" s="242" t="s">
        <v>1428</v>
      </c>
      <c r="G521" s="245" t="s">
        <v>1433</v>
      </c>
      <c r="H521" s="25" t="s">
        <v>51</v>
      </c>
      <c r="I521" s="87">
        <v>14</v>
      </c>
      <c r="J521" s="113"/>
      <c r="K521" s="66"/>
      <c r="L521" s="69"/>
      <c r="M521" s="114"/>
      <c r="N521" s="111"/>
      <c r="O521" s="67"/>
      <c r="P521" s="67"/>
      <c r="Q521" s="67"/>
      <c r="R521" s="67"/>
      <c r="S521" s="67"/>
      <c r="T521" s="67"/>
      <c r="U521" s="67"/>
      <c r="V521" s="70"/>
      <c r="W521" s="70"/>
    </row>
    <row r="522" spans="1:74" s="64" customFormat="1" outlineLevel="1" x14ac:dyDescent="0.25">
      <c r="A522" s="65"/>
      <c r="B522" s="71"/>
      <c r="C522" s="101"/>
      <c r="D522" s="98"/>
      <c r="E522" s="291"/>
      <c r="F522" s="242" t="s">
        <v>1501</v>
      </c>
      <c r="G522" s="245" t="s">
        <v>1502</v>
      </c>
      <c r="H522" s="25" t="s">
        <v>51</v>
      </c>
      <c r="I522" s="87">
        <v>12</v>
      </c>
      <c r="J522" s="113"/>
      <c r="K522" s="66"/>
      <c r="L522" s="69"/>
      <c r="M522" s="114"/>
      <c r="N522" s="111"/>
      <c r="O522" s="67"/>
      <c r="P522" s="67"/>
      <c r="Q522" s="67"/>
      <c r="R522" s="67"/>
      <c r="S522" s="67"/>
      <c r="T522" s="67"/>
      <c r="U522" s="67"/>
      <c r="V522" s="70"/>
      <c r="W522" s="70"/>
    </row>
    <row r="523" spans="1:74" s="155" customFormat="1" x14ac:dyDescent="0.25">
      <c r="A523" s="201" t="s">
        <v>850</v>
      </c>
      <c r="B523" s="146" t="s">
        <v>851</v>
      </c>
      <c r="C523" s="147" t="s">
        <v>852</v>
      </c>
      <c r="D523" s="148"/>
      <c r="E523" s="287"/>
      <c r="F523" s="240"/>
      <c r="G523" s="241"/>
      <c r="H523" s="150"/>
      <c r="I523" s="151"/>
      <c r="J523" s="278"/>
      <c r="K523" s="152"/>
      <c r="L523" s="75"/>
      <c r="M523" s="153"/>
      <c r="N523" s="149"/>
      <c r="O523" s="150"/>
      <c r="P523" s="150"/>
      <c r="Q523" s="150"/>
      <c r="R523" s="150"/>
      <c r="S523" s="150"/>
      <c r="T523" s="150"/>
      <c r="U523" s="150"/>
      <c r="V523" s="154"/>
      <c r="W523" s="154"/>
      <c r="X523" s="64"/>
      <c r="Y523" s="64"/>
      <c r="Z523" s="64"/>
      <c r="AA523" s="64"/>
      <c r="AB523" s="64"/>
      <c r="AC523" s="64"/>
      <c r="AD523" s="64"/>
      <c r="AE523" s="64"/>
      <c r="AF523" s="64"/>
      <c r="AG523" s="64"/>
      <c r="AH523" s="64"/>
      <c r="AI523" s="64"/>
      <c r="AJ523" s="64"/>
      <c r="AK523" s="64"/>
      <c r="AL523" s="64"/>
      <c r="AM523" s="64"/>
      <c r="AN523" s="64"/>
      <c r="AO523" s="64"/>
      <c r="AP523" s="64"/>
      <c r="AQ523" s="64"/>
      <c r="AR523" s="64"/>
      <c r="AS523" s="64"/>
      <c r="AT523" s="64"/>
      <c r="AU523" s="64"/>
      <c r="AV523" s="64"/>
      <c r="AW523" s="64"/>
      <c r="AX523" s="64"/>
      <c r="AY523" s="64"/>
      <c r="AZ523" s="64"/>
      <c r="BA523" s="64"/>
      <c r="BB523" s="64"/>
      <c r="BC523" s="64"/>
      <c r="BD523" s="64"/>
      <c r="BE523" s="64"/>
      <c r="BF523" s="64"/>
      <c r="BG523" s="64"/>
      <c r="BH523" s="64"/>
      <c r="BI523" s="64"/>
      <c r="BJ523" s="64"/>
      <c r="BK523" s="64"/>
      <c r="BL523" s="64"/>
      <c r="BM523" s="64"/>
      <c r="BN523" s="64"/>
      <c r="BO523" s="64"/>
      <c r="BP523" s="64"/>
      <c r="BQ523" s="64"/>
      <c r="BR523" s="64"/>
      <c r="BS523" s="64"/>
      <c r="BT523" s="64"/>
      <c r="BU523" s="64"/>
      <c r="BV523" s="64"/>
    </row>
    <row r="524" spans="1:74" s="145" customFormat="1" x14ac:dyDescent="0.25">
      <c r="A524" s="337" t="s">
        <v>1596</v>
      </c>
      <c r="B524" s="338"/>
      <c r="C524" s="339"/>
      <c r="D524" s="288"/>
      <c r="E524" s="289">
        <f>D524*1.18</f>
        <v>0</v>
      </c>
      <c r="F524" s="161"/>
      <c r="G524" s="162"/>
      <c r="H524" s="156"/>
      <c r="I524" s="157"/>
      <c r="J524" s="158"/>
      <c r="K524" s="143"/>
      <c r="L524" s="44"/>
      <c r="M524" s="51" t="s">
        <v>1351</v>
      </c>
      <c r="N524" s="228"/>
      <c r="O524" s="7"/>
      <c r="P524" s="7"/>
      <c r="Q524" s="7"/>
      <c r="R524" s="7"/>
      <c r="S524" s="7"/>
      <c r="T524" s="7"/>
      <c r="U524" s="142"/>
      <c r="V524" s="144"/>
      <c r="W524" s="144"/>
      <c r="X524" s="64"/>
      <c r="Y524" s="64"/>
      <c r="Z524" s="64"/>
      <c r="AA524" s="64"/>
      <c r="AB524" s="64"/>
      <c r="AC524" s="64"/>
      <c r="AD524" s="64"/>
      <c r="AE524" s="64"/>
      <c r="AF524" s="64"/>
      <c r="AG524" s="64"/>
      <c r="AH524" s="64"/>
      <c r="AI524" s="64"/>
      <c r="AJ524" s="64"/>
      <c r="AK524" s="64"/>
      <c r="AL524" s="64"/>
      <c r="AM524" s="64"/>
      <c r="AN524" s="64"/>
      <c r="AO524" s="64"/>
      <c r="AP524" s="64"/>
      <c r="AQ524" s="64"/>
      <c r="AR524" s="64"/>
      <c r="AS524" s="64"/>
      <c r="AT524" s="64"/>
      <c r="AU524" s="64"/>
      <c r="AV524" s="64"/>
      <c r="AW524" s="64"/>
      <c r="AX524" s="64"/>
      <c r="AY524" s="64"/>
      <c r="AZ524" s="64"/>
      <c r="BA524" s="64"/>
      <c r="BB524" s="64"/>
      <c r="BC524" s="64"/>
      <c r="BD524" s="64"/>
      <c r="BE524" s="64"/>
      <c r="BF524" s="64"/>
      <c r="BG524" s="64"/>
      <c r="BH524" s="64"/>
      <c r="BI524" s="64"/>
      <c r="BJ524" s="64"/>
      <c r="BK524" s="64"/>
      <c r="BL524" s="64"/>
      <c r="BM524" s="64"/>
      <c r="BN524" s="64"/>
      <c r="BO524" s="64"/>
      <c r="BP524" s="64"/>
      <c r="BQ524" s="64"/>
      <c r="BR524" s="64"/>
      <c r="BS524" s="64"/>
      <c r="BT524" s="64"/>
      <c r="BU524" s="64"/>
      <c r="BV524" s="64"/>
    </row>
    <row r="525" spans="1:74" s="145" customFormat="1" x14ac:dyDescent="0.25">
      <c r="A525" s="1"/>
      <c r="B525" s="2"/>
      <c r="C525" s="101"/>
      <c r="D525" s="84"/>
      <c r="E525" s="134"/>
      <c r="F525" s="343" t="s">
        <v>1541</v>
      </c>
      <c r="G525" s="344"/>
      <c r="H525" s="344"/>
      <c r="I525" s="345"/>
      <c r="J525" s="279"/>
      <c r="K525" s="141">
        <f>J525*1.18</f>
        <v>0</v>
      </c>
      <c r="L525" s="37"/>
      <c r="M525" s="51" t="s">
        <v>1352</v>
      </c>
      <c r="N525" s="228"/>
      <c r="O525" s="159"/>
      <c r="P525" s="159"/>
      <c r="Q525" s="159"/>
      <c r="R525" s="159"/>
      <c r="S525" s="159"/>
      <c r="T525" s="159"/>
      <c r="U525" s="142"/>
      <c r="V525" s="144"/>
      <c r="W525" s="144"/>
      <c r="X525" s="64"/>
      <c r="Y525" s="64"/>
      <c r="Z525" s="64"/>
      <c r="AA525" s="64"/>
      <c r="AB525" s="64"/>
      <c r="AC525" s="64"/>
      <c r="AD525" s="64"/>
      <c r="AE525" s="64"/>
      <c r="AF525" s="64"/>
      <c r="AG525" s="64"/>
      <c r="AH525" s="64"/>
      <c r="AI525" s="64"/>
      <c r="AJ525" s="64"/>
      <c r="AK525" s="64"/>
      <c r="AL525" s="64"/>
      <c r="AM525" s="64"/>
      <c r="AN525" s="64"/>
      <c r="AO525" s="64"/>
      <c r="AP525" s="64"/>
      <c r="AQ525" s="64"/>
      <c r="AR525" s="64"/>
      <c r="AS525" s="64"/>
      <c r="AT525" s="64"/>
      <c r="AU525" s="64"/>
      <c r="AV525" s="64"/>
      <c r="AW525" s="64"/>
      <c r="AX525" s="64"/>
      <c r="AY525" s="64"/>
      <c r="AZ525" s="64"/>
      <c r="BA525" s="64"/>
      <c r="BB525" s="64"/>
      <c r="BC525" s="64"/>
      <c r="BD525" s="64"/>
      <c r="BE525" s="64"/>
      <c r="BF525" s="64"/>
      <c r="BG525" s="64"/>
      <c r="BH525" s="64"/>
      <c r="BI525" s="64"/>
      <c r="BJ525" s="64"/>
      <c r="BK525" s="64"/>
      <c r="BL525" s="64"/>
      <c r="BM525" s="64"/>
      <c r="BN525" s="64"/>
      <c r="BO525" s="64"/>
      <c r="BP525" s="64"/>
      <c r="BQ525" s="64"/>
      <c r="BR525" s="64"/>
      <c r="BS525" s="64"/>
      <c r="BT525" s="64"/>
      <c r="BU525" s="64"/>
      <c r="BV525" s="64"/>
    </row>
    <row r="526" spans="1:74" s="64" customFormat="1" outlineLevel="1" x14ac:dyDescent="0.25">
      <c r="A526" s="65"/>
      <c r="B526" s="71"/>
      <c r="C526" s="101"/>
      <c r="D526" s="98"/>
      <c r="E526" s="134"/>
      <c r="F526" s="253" t="s">
        <v>853</v>
      </c>
      <c r="G526" s="243" t="s">
        <v>854</v>
      </c>
      <c r="H526" s="67" t="s">
        <v>16</v>
      </c>
      <c r="I526" s="68">
        <v>1</v>
      </c>
      <c r="J526" s="102"/>
      <c r="K526" s="72"/>
      <c r="L526" s="75"/>
      <c r="M526" s="76"/>
      <c r="N526" s="99"/>
      <c r="O526" s="73"/>
      <c r="P526" s="73"/>
      <c r="Q526" s="73"/>
      <c r="R526" s="73"/>
      <c r="S526" s="73"/>
      <c r="T526" s="73"/>
      <c r="U526" s="73"/>
      <c r="V526" s="77"/>
      <c r="W526" s="77"/>
    </row>
    <row r="527" spans="1:74" s="64" customFormat="1" outlineLevel="1" x14ac:dyDescent="0.25">
      <c r="A527" s="65"/>
      <c r="B527" s="71"/>
      <c r="C527" s="101"/>
      <c r="D527" s="98"/>
      <c r="E527" s="134"/>
      <c r="F527" s="253" t="s">
        <v>855</v>
      </c>
      <c r="G527" s="243" t="s">
        <v>856</v>
      </c>
      <c r="H527" s="67" t="s">
        <v>16</v>
      </c>
      <c r="I527" s="68">
        <v>1</v>
      </c>
      <c r="J527" s="102"/>
      <c r="K527" s="72"/>
      <c r="L527" s="75"/>
      <c r="M527" s="76"/>
      <c r="N527" s="99"/>
      <c r="O527" s="73"/>
      <c r="P527" s="73"/>
      <c r="Q527" s="73"/>
      <c r="R527" s="73"/>
      <c r="S527" s="73"/>
      <c r="T527" s="73"/>
      <c r="U527" s="73"/>
      <c r="V527" s="77"/>
      <c r="W527" s="77"/>
    </row>
    <row r="528" spans="1:74" s="64" customFormat="1" outlineLevel="1" x14ac:dyDescent="0.25">
      <c r="A528" s="65"/>
      <c r="B528" s="71"/>
      <c r="C528" s="101"/>
      <c r="D528" s="98"/>
      <c r="E528" s="134"/>
      <c r="F528" s="253" t="s">
        <v>857</v>
      </c>
      <c r="G528" s="243" t="s">
        <v>858</v>
      </c>
      <c r="H528" s="67" t="s">
        <v>16</v>
      </c>
      <c r="I528" s="68">
        <v>1</v>
      </c>
      <c r="J528" s="102"/>
      <c r="K528" s="72"/>
      <c r="L528" s="75"/>
      <c r="M528" s="76"/>
      <c r="N528" s="99"/>
      <c r="O528" s="73"/>
      <c r="P528" s="73"/>
      <c r="Q528" s="73"/>
      <c r="R528" s="73"/>
      <c r="S528" s="73"/>
      <c r="T528" s="73"/>
      <c r="U528" s="73"/>
      <c r="V528" s="77"/>
      <c r="W528" s="77"/>
    </row>
    <row r="529" spans="1:74" s="64" customFormat="1" outlineLevel="1" x14ac:dyDescent="0.25">
      <c r="A529" s="65"/>
      <c r="B529" s="71"/>
      <c r="C529" s="101"/>
      <c r="D529" s="98"/>
      <c r="E529" s="134"/>
      <c r="F529" s="253" t="s">
        <v>859</v>
      </c>
      <c r="G529" s="243" t="s">
        <v>860</v>
      </c>
      <c r="H529" s="67" t="s">
        <v>16</v>
      </c>
      <c r="I529" s="68">
        <v>1</v>
      </c>
      <c r="J529" s="102"/>
      <c r="K529" s="72"/>
      <c r="L529" s="75"/>
      <c r="M529" s="76"/>
      <c r="N529" s="99"/>
      <c r="O529" s="73"/>
      <c r="P529" s="73"/>
      <c r="Q529" s="73"/>
      <c r="R529" s="73"/>
      <c r="S529" s="73"/>
      <c r="T529" s="73"/>
      <c r="U529" s="73"/>
      <c r="V529" s="77"/>
      <c r="W529" s="77"/>
    </row>
    <row r="530" spans="1:74" s="64" customFormat="1" outlineLevel="1" x14ac:dyDescent="0.25">
      <c r="A530" s="65"/>
      <c r="B530" s="71"/>
      <c r="C530" s="101"/>
      <c r="D530" s="98"/>
      <c r="E530" s="134"/>
      <c r="F530" s="253" t="s">
        <v>861</v>
      </c>
      <c r="G530" s="243" t="s">
        <v>862</v>
      </c>
      <c r="H530" s="67" t="s">
        <v>16</v>
      </c>
      <c r="I530" s="68">
        <v>1</v>
      </c>
      <c r="J530" s="102"/>
      <c r="K530" s="72"/>
      <c r="L530" s="75"/>
      <c r="M530" s="76"/>
      <c r="N530" s="99"/>
      <c r="O530" s="73"/>
      <c r="P530" s="73"/>
      <c r="Q530" s="73"/>
      <c r="R530" s="73"/>
      <c r="S530" s="73"/>
      <c r="T530" s="73"/>
      <c r="U530" s="73"/>
      <c r="V530" s="77"/>
      <c r="W530" s="77"/>
    </row>
    <row r="531" spans="1:74" s="64" customFormat="1" outlineLevel="1" x14ac:dyDescent="0.25">
      <c r="A531" s="65"/>
      <c r="B531" s="71"/>
      <c r="C531" s="101"/>
      <c r="D531" s="98"/>
      <c r="E531" s="134"/>
      <c r="F531" s="253" t="s">
        <v>863</v>
      </c>
      <c r="G531" s="243" t="s">
        <v>864</v>
      </c>
      <c r="H531" s="67" t="s">
        <v>16</v>
      </c>
      <c r="I531" s="68">
        <v>1</v>
      </c>
      <c r="J531" s="102"/>
      <c r="K531" s="72"/>
      <c r="L531" s="75"/>
      <c r="M531" s="76"/>
      <c r="N531" s="99"/>
      <c r="O531" s="73"/>
      <c r="P531" s="73"/>
      <c r="Q531" s="73"/>
      <c r="R531" s="73"/>
      <c r="S531" s="73"/>
      <c r="T531" s="73"/>
      <c r="U531" s="73"/>
      <c r="V531" s="77"/>
      <c r="W531" s="77"/>
    </row>
    <row r="532" spans="1:74" s="64" customFormat="1" outlineLevel="1" x14ac:dyDescent="0.25">
      <c r="A532" s="65"/>
      <c r="B532" s="71"/>
      <c r="C532" s="101"/>
      <c r="D532" s="98"/>
      <c r="E532" s="134"/>
      <c r="F532" s="253" t="s">
        <v>865</v>
      </c>
      <c r="G532" s="243" t="s">
        <v>866</v>
      </c>
      <c r="H532" s="67" t="s">
        <v>16</v>
      </c>
      <c r="I532" s="68">
        <v>1</v>
      </c>
      <c r="J532" s="102"/>
      <c r="K532" s="72"/>
      <c r="L532" s="75"/>
      <c r="M532" s="76"/>
      <c r="N532" s="99"/>
      <c r="O532" s="73"/>
      <c r="P532" s="73"/>
      <c r="Q532" s="73"/>
      <c r="R532" s="73"/>
      <c r="S532" s="73"/>
      <c r="T532" s="73"/>
      <c r="U532" s="73"/>
      <c r="V532" s="77"/>
      <c r="W532" s="77"/>
    </row>
    <row r="533" spans="1:74" s="64" customFormat="1" outlineLevel="1" x14ac:dyDescent="0.25">
      <c r="A533" s="65"/>
      <c r="B533" s="71"/>
      <c r="C533" s="101"/>
      <c r="D533" s="98"/>
      <c r="E533" s="134"/>
      <c r="F533" s="253" t="s">
        <v>867</v>
      </c>
      <c r="G533" s="243" t="s">
        <v>868</v>
      </c>
      <c r="H533" s="67" t="s">
        <v>16</v>
      </c>
      <c r="I533" s="68">
        <v>1</v>
      </c>
      <c r="J533" s="102"/>
      <c r="K533" s="72"/>
      <c r="L533" s="75"/>
      <c r="M533" s="76"/>
      <c r="N533" s="99"/>
      <c r="O533" s="73"/>
      <c r="P533" s="73"/>
      <c r="Q533" s="73"/>
      <c r="R533" s="73"/>
      <c r="S533" s="73"/>
      <c r="T533" s="73"/>
      <c r="U533" s="73"/>
      <c r="V533" s="77"/>
      <c r="W533" s="77"/>
    </row>
    <row r="534" spans="1:74" s="64" customFormat="1" outlineLevel="1" x14ac:dyDescent="0.25">
      <c r="A534" s="65"/>
      <c r="B534" s="71"/>
      <c r="C534" s="101"/>
      <c r="D534" s="98"/>
      <c r="E534" s="134"/>
      <c r="F534" s="253" t="s">
        <v>869</v>
      </c>
      <c r="G534" s="243" t="s">
        <v>870</v>
      </c>
      <c r="H534" s="67" t="s">
        <v>16</v>
      </c>
      <c r="I534" s="68">
        <v>1</v>
      </c>
      <c r="J534" s="102"/>
      <c r="K534" s="72"/>
      <c r="L534" s="75"/>
      <c r="M534" s="76"/>
      <c r="N534" s="99"/>
      <c r="O534" s="73"/>
      <c r="P534" s="73"/>
      <c r="Q534" s="73"/>
      <c r="R534" s="73"/>
      <c r="S534" s="73"/>
      <c r="T534" s="73"/>
      <c r="U534" s="73"/>
      <c r="V534" s="77"/>
      <c r="W534" s="77"/>
    </row>
    <row r="535" spans="1:74" s="64" customFormat="1" outlineLevel="1" x14ac:dyDescent="0.25">
      <c r="A535" s="65"/>
      <c r="B535" s="71"/>
      <c r="C535" s="101"/>
      <c r="D535" s="98"/>
      <c r="E535" s="134"/>
      <c r="F535" s="253" t="s">
        <v>871</v>
      </c>
      <c r="G535" s="243" t="s">
        <v>872</v>
      </c>
      <c r="H535" s="67" t="s">
        <v>16</v>
      </c>
      <c r="I535" s="68">
        <v>1</v>
      </c>
      <c r="J535" s="102"/>
      <c r="K535" s="72"/>
      <c r="L535" s="75"/>
      <c r="M535" s="76"/>
      <c r="N535" s="99"/>
      <c r="O535" s="73"/>
      <c r="P535" s="73"/>
      <c r="Q535" s="73"/>
      <c r="R535" s="73"/>
      <c r="S535" s="73"/>
      <c r="T535" s="73"/>
      <c r="U535" s="73"/>
      <c r="V535" s="77"/>
      <c r="W535" s="77"/>
    </row>
    <row r="536" spans="1:74" s="64" customFormat="1" outlineLevel="1" x14ac:dyDescent="0.25">
      <c r="A536" s="65"/>
      <c r="B536" s="71"/>
      <c r="C536" s="101"/>
      <c r="D536" s="98"/>
      <c r="E536" s="134"/>
      <c r="F536" s="253" t="s">
        <v>873</v>
      </c>
      <c r="G536" s="243" t="s">
        <v>874</v>
      </c>
      <c r="H536" s="67" t="s">
        <v>16</v>
      </c>
      <c r="I536" s="68">
        <v>1</v>
      </c>
      <c r="J536" s="102"/>
      <c r="K536" s="72"/>
      <c r="L536" s="75"/>
      <c r="M536" s="76"/>
      <c r="N536" s="99"/>
      <c r="O536" s="73"/>
      <c r="P536" s="73"/>
      <c r="Q536" s="73"/>
      <c r="R536" s="73"/>
      <c r="S536" s="73"/>
      <c r="T536" s="73"/>
      <c r="U536" s="73"/>
      <c r="V536" s="77"/>
      <c r="W536" s="77"/>
    </row>
    <row r="537" spans="1:74" s="64" customFormat="1" outlineLevel="1" x14ac:dyDescent="0.25">
      <c r="A537" s="65"/>
      <c r="B537" s="71"/>
      <c r="C537" s="101"/>
      <c r="D537" s="98"/>
      <c r="E537" s="134"/>
      <c r="F537" s="253" t="s">
        <v>875</v>
      </c>
      <c r="G537" s="243" t="s">
        <v>876</v>
      </c>
      <c r="H537" s="67" t="s">
        <v>16</v>
      </c>
      <c r="I537" s="68">
        <v>1</v>
      </c>
      <c r="J537" s="102"/>
      <c r="K537" s="72"/>
      <c r="L537" s="75"/>
      <c r="M537" s="76"/>
      <c r="N537" s="99"/>
      <c r="O537" s="73"/>
      <c r="P537" s="73"/>
      <c r="Q537" s="73"/>
      <c r="R537" s="73"/>
      <c r="S537" s="73"/>
      <c r="T537" s="73"/>
      <c r="U537" s="73"/>
      <c r="V537" s="77"/>
      <c r="W537" s="77"/>
    </row>
    <row r="538" spans="1:74" s="155" customFormat="1" x14ac:dyDescent="0.25">
      <c r="A538" s="201" t="s">
        <v>877</v>
      </c>
      <c r="B538" s="146" t="s">
        <v>878</v>
      </c>
      <c r="C538" s="147" t="s">
        <v>879</v>
      </c>
      <c r="D538" s="148"/>
      <c r="E538" s="287"/>
      <c r="F538" s="240"/>
      <c r="G538" s="241"/>
      <c r="H538" s="150"/>
      <c r="I538" s="151"/>
      <c r="J538" s="278"/>
      <c r="K538" s="152"/>
      <c r="L538" s="75"/>
      <c r="M538" s="153"/>
      <c r="N538" s="149"/>
      <c r="O538" s="150"/>
      <c r="P538" s="150"/>
      <c r="Q538" s="150"/>
      <c r="R538" s="150"/>
      <c r="S538" s="150"/>
      <c r="T538" s="150"/>
      <c r="U538" s="150"/>
      <c r="V538" s="154"/>
      <c r="W538" s="154"/>
      <c r="X538" s="64"/>
      <c r="Y538" s="64"/>
      <c r="Z538" s="64"/>
      <c r="AA538" s="64"/>
      <c r="AB538" s="64"/>
      <c r="AC538" s="64"/>
      <c r="AD538" s="64"/>
      <c r="AE538" s="64"/>
      <c r="AF538" s="64"/>
      <c r="AG538" s="64"/>
      <c r="AH538" s="64"/>
      <c r="AI538" s="64"/>
      <c r="AJ538" s="64"/>
      <c r="AK538" s="64"/>
      <c r="AL538" s="64"/>
      <c r="AM538" s="64"/>
      <c r="AN538" s="64"/>
      <c r="AO538" s="64"/>
      <c r="AP538" s="64"/>
      <c r="AQ538" s="64"/>
      <c r="AR538" s="64"/>
      <c r="AS538" s="64"/>
      <c r="AT538" s="64"/>
      <c r="AU538" s="64"/>
      <c r="AV538" s="64"/>
      <c r="AW538" s="64"/>
      <c r="AX538" s="64"/>
      <c r="AY538" s="64"/>
      <c r="AZ538" s="64"/>
      <c r="BA538" s="64"/>
      <c r="BB538" s="64"/>
      <c r="BC538" s="64"/>
      <c r="BD538" s="64"/>
      <c r="BE538" s="64"/>
      <c r="BF538" s="64"/>
      <c r="BG538" s="64"/>
      <c r="BH538" s="64"/>
      <c r="BI538" s="64"/>
      <c r="BJ538" s="64"/>
      <c r="BK538" s="64"/>
      <c r="BL538" s="64"/>
      <c r="BM538" s="64"/>
      <c r="BN538" s="64"/>
      <c r="BO538" s="64"/>
      <c r="BP538" s="64"/>
      <c r="BQ538" s="64"/>
      <c r="BR538" s="64"/>
      <c r="BS538" s="64"/>
      <c r="BT538" s="64"/>
      <c r="BU538" s="64"/>
      <c r="BV538" s="64"/>
    </row>
    <row r="539" spans="1:74" s="145" customFormat="1" x14ac:dyDescent="0.25">
      <c r="A539" s="337" t="s">
        <v>1597</v>
      </c>
      <c r="B539" s="338"/>
      <c r="C539" s="339"/>
      <c r="D539" s="288"/>
      <c r="E539" s="289">
        <f>D539*1.18</f>
        <v>0</v>
      </c>
      <c r="F539" s="161"/>
      <c r="G539" s="162"/>
      <c r="H539" s="156"/>
      <c r="I539" s="157"/>
      <c r="J539" s="158"/>
      <c r="K539" s="143"/>
      <c r="L539" s="44"/>
      <c r="M539" s="51" t="s">
        <v>1353</v>
      </c>
      <c r="N539" s="228"/>
      <c r="O539" s="7"/>
      <c r="P539" s="7"/>
      <c r="Q539" s="7"/>
      <c r="R539" s="7"/>
      <c r="S539" s="7"/>
      <c r="T539" s="7"/>
      <c r="U539" s="142"/>
      <c r="V539" s="144"/>
      <c r="W539" s="144"/>
      <c r="X539" s="64"/>
      <c r="Y539" s="64"/>
      <c r="Z539" s="64"/>
      <c r="AA539" s="64"/>
      <c r="AB539" s="64"/>
      <c r="AC539" s="64"/>
      <c r="AD539" s="64"/>
      <c r="AE539" s="64"/>
      <c r="AF539" s="64"/>
      <c r="AG539" s="64"/>
      <c r="AH539" s="64"/>
      <c r="AI539" s="64"/>
      <c r="AJ539" s="64"/>
      <c r="AK539" s="64"/>
      <c r="AL539" s="64"/>
      <c r="AM539" s="64"/>
      <c r="AN539" s="64"/>
      <c r="AO539" s="64"/>
      <c r="AP539" s="64"/>
      <c r="AQ539" s="64"/>
      <c r="AR539" s="64"/>
      <c r="AS539" s="64"/>
      <c r="AT539" s="64"/>
      <c r="AU539" s="64"/>
      <c r="AV539" s="64"/>
      <c r="AW539" s="64"/>
      <c r="AX539" s="64"/>
      <c r="AY539" s="64"/>
      <c r="AZ539" s="64"/>
      <c r="BA539" s="64"/>
      <c r="BB539" s="64"/>
      <c r="BC539" s="64"/>
      <c r="BD539" s="64"/>
      <c r="BE539" s="64"/>
      <c r="BF539" s="64"/>
      <c r="BG539" s="64"/>
      <c r="BH539" s="64"/>
      <c r="BI539" s="64"/>
      <c r="BJ539" s="64"/>
      <c r="BK539" s="64"/>
      <c r="BL539" s="64"/>
      <c r="BM539" s="64"/>
      <c r="BN539" s="64"/>
      <c r="BO539" s="64"/>
      <c r="BP539" s="64"/>
      <c r="BQ539" s="64"/>
      <c r="BR539" s="64"/>
      <c r="BS539" s="64"/>
      <c r="BT539" s="64"/>
      <c r="BU539" s="64"/>
      <c r="BV539" s="64"/>
    </row>
    <row r="540" spans="1:74" s="145" customFormat="1" x14ac:dyDescent="0.25">
      <c r="A540" s="1"/>
      <c r="B540" s="2"/>
      <c r="C540" s="101"/>
      <c r="D540" s="84"/>
      <c r="E540" s="134"/>
      <c r="F540" s="343" t="s">
        <v>1542</v>
      </c>
      <c r="G540" s="344"/>
      <c r="H540" s="344"/>
      <c r="I540" s="345"/>
      <c r="J540" s="279"/>
      <c r="K540" s="141">
        <f>J540*1.18</f>
        <v>0</v>
      </c>
      <c r="L540" s="37"/>
      <c r="M540" s="51" t="s">
        <v>1354</v>
      </c>
      <c r="N540" s="228"/>
      <c r="O540" s="159"/>
      <c r="P540" s="159"/>
      <c r="Q540" s="159"/>
      <c r="R540" s="159"/>
      <c r="S540" s="159"/>
      <c r="T540" s="159"/>
      <c r="U540" s="142"/>
      <c r="V540" s="144"/>
      <c r="W540" s="144"/>
      <c r="X540" s="64"/>
      <c r="Y540" s="64"/>
      <c r="Z540" s="64"/>
      <c r="AA540" s="64"/>
      <c r="AB540" s="64"/>
      <c r="AC540" s="64"/>
      <c r="AD540" s="64"/>
      <c r="AE540" s="64"/>
      <c r="AF540" s="64"/>
      <c r="AG540" s="64"/>
      <c r="AH540" s="64"/>
      <c r="AI540" s="64"/>
      <c r="AJ540" s="64"/>
      <c r="AK540" s="64"/>
      <c r="AL540" s="64"/>
      <c r="AM540" s="64"/>
      <c r="AN540" s="64"/>
      <c r="AO540" s="64"/>
      <c r="AP540" s="64"/>
      <c r="AQ540" s="64"/>
      <c r="AR540" s="64"/>
      <c r="AS540" s="64"/>
      <c r="AT540" s="64"/>
      <c r="AU540" s="64"/>
      <c r="AV540" s="64"/>
      <c r="AW540" s="64"/>
      <c r="AX540" s="64"/>
      <c r="AY540" s="64"/>
      <c r="AZ540" s="64"/>
      <c r="BA540" s="64"/>
      <c r="BB540" s="64"/>
      <c r="BC540" s="64"/>
      <c r="BD540" s="64"/>
      <c r="BE540" s="64"/>
      <c r="BF540" s="64"/>
      <c r="BG540" s="64"/>
      <c r="BH540" s="64"/>
      <c r="BI540" s="64"/>
      <c r="BJ540" s="64"/>
      <c r="BK540" s="64"/>
      <c r="BL540" s="64"/>
      <c r="BM540" s="64"/>
      <c r="BN540" s="64"/>
      <c r="BO540" s="64"/>
      <c r="BP540" s="64"/>
      <c r="BQ540" s="64"/>
      <c r="BR540" s="64"/>
      <c r="BS540" s="64"/>
      <c r="BT540" s="64"/>
      <c r="BU540" s="64"/>
      <c r="BV540" s="64"/>
    </row>
    <row r="541" spans="1:74" s="64" customFormat="1" outlineLevel="1" x14ac:dyDescent="0.25">
      <c r="A541" s="65"/>
      <c r="B541" s="71"/>
      <c r="C541" s="101"/>
      <c r="D541" s="98"/>
      <c r="E541" s="291"/>
      <c r="F541" s="253" t="s">
        <v>880</v>
      </c>
      <c r="G541" s="254" t="s">
        <v>1629</v>
      </c>
      <c r="H541" s="67" t="s">
        <v>16</v>
      </c>
      <c r="I541" s="68">
        <v>1</v>
      </c>
      <c r="J541" s="113"/>
      <c r="K541" s="66"/>
      <c r="L541" s="69"/>
      <c r="M541" s="114"/>
      <c r="N541" s="111"/>
      <c r="O541" s="67"/>
      <c r="P541" s="67"/>
      <c r="Q541" s="67"/>
      <c r="R541" s="67"/>
      <c r="S541" s="67"/>
      <c r="T541" s="67"/>
      <c r="U541" s="67"/>
      <c r="V541" s="70"/>
      <c r="W541" s="70"/>
    </row>
    <row r="542" spans="1:74" s="64" customFormat="1" outlineLevel="1" x14ac:dyDescent="0.25">
      <c r="A542" s="65"/>
      <c r="B542" s="71"/>
      <c r="C542" s="101"/>
      <c r="D542" s="98"/>
      <c r="E542" s="291"/>
      <c r="F542" s="253" t="s">
        <v>881</v>
      </c>
      <c r="G542" s="254" t="s">
        <v>1630</v>
      </c>
      <c r="H542" s="67" t="s">
        <v>16</v>
      </c>
      <c r="I542" s="68">
        <v>1</v>
      </c>
      <c r="J542" s="113"/>
      <c r="K542" s="66"/>
      <c r="L542" s="69"/>
      <c r="M542" s="114"/>
      <c r="N542" s="111"/>
      <c r="O542" s="67"/>
      <c r="P542" s="67"/>
      <c r="Q542" s="67"/>
      <c r="R542" s="67"/>
      <c r="S542" s="67"/>
      <c r="T542" s="67"/>
      <c r="U542" s="67"/>
      <c r="V542" s="70"/>
      <c r="W542" s="70"/>
    </row>
    <row r="543" spans="1:74" s="155" customFormat="1" x14ac:dyDescent="0.25">
      <c r="A543" s="201" t="s">
        <v>882</v>
      </c>
      <c r="B543" s="146" t="s">
        <v>883</v>
      </c>
      <c r="C543" s="147" t="s">
        <v>884</v>
      </c>
      <c r="D543" s="148"/>
      <c r="E543" s="287"/>
      <c r="F543" s="240"/>
      <c r="G543" s="241"/>
      <c r="H543" s="150"/>
      <c r="I543" s="151"/>
      <c r="J543" s="278"/>
      <c r="K543" s="152"/>
      <c r="L543" s="75"/>
      <c r="M543" s="153"/>
      <c r="N543" s="149"/>
      <c r="O543" s="150"/>
      <c r="P543" s="150"/>
      <c r="Q543" s="150"/>
      <c r="R543" s="150"/>
      <c r="S543" s="150"/>
      <c r="T543" s="150"/>
      <c r="U543" s="150"/>
      <c r="V543" s="154"/>
      <c r="W543" s="154"/>
      <c r="X543" s="64"/>
      <c r="Y543" s="64"/>
      <c r="Z543" s="64"/>
      <c r="AA543" s="64"/>
      <c r="AB543" s="64"/>
      <c r="AC543" s="64"/>
      <c r="AD543" s="64"/>
      <c r="AE543" s="64"/>
      <c r="AF543" s="64"/>
      <c r="AG543" s="64"/>
      <c r="AH543" s="64"/>
      <c r="AI543" s="64"/>
      <c r="AJ543" s="64"/>
      <c r="AK543" s="64"/>
      <c r="AL543" s="64"/>
      <c r="AM543" s="64"/>
      <c r="AN543" s="64"/>
      <c r="AO543" s="64"/>
      <c r="AP543" s="64"/>
      <c r="AQ543" s="64"/>
      <c r="AR543" s="64"/>
      <c r="AS543" s="64"/>
      <c r="AT543" s="64"/>
      <c r="AU543" s="64"/>
      <c r="AV543" s="64"/>
      <c r="AW543" s="64"/>
      <c r="AX543" s="64"/>
      <c r="AY543" s="64"/>
      <c r="AZ543" s="64"/>
      <c r="BA543" s="64"/>
      <c r="BB543" s="64"/>
      <c r="BC543" s="64"/>
      <c r="BD543" s="64"/>
      <c r="BE543" s="64"/>
      <c r="BF543" s="64"/>
      <c r="BG543" s="64"/>
      <c r="BH543" s="64"/>
      <c r="BI543" s="64"/>
      <c r="BJ543" s="64"/>
      <c r="BK543" s="64"/>
      <c r="BL543" s="64"/>
      <c r="BM543" s="64"/>
      <c r="BN543" s="64"/>
      <c r="BO543" s="64"/>
      <c r="BP543" s="64"/>
      <c r="BQ543" s="64"/>
      <c r="BR543" s="64"/>
      <c r="BS543" s="64"/>
      <c r="BT543" s="64"/>
      <c r="BU543" s="64"/>
      <c r="BV543" s="64"/>
    </row>
    <row r="544" spans="1:74" s="145" customFormat="1" x14ac:dyDescent="0.25">
      <c r="A544" s="337" t="s">
        <v>1598</v>
      </c>
      <c r="B544" s="338"/>
      <c r="C544" s="339"/>
      <c r="D544" s="288"/>
      <c r="E544" s="289">
        <f>D544*1.18</f>
        <v>0</v>
      </c>
      <c r="F544" s="161"/>
      <c r="G544" s="162"/>
      <c r="H544" s="156"/>
      <c r="I544" s="157"/>
      <c r="J544" s="158"/>
      <c r="K544" s="143"/>
      <c r="L544" s="44"/>
      <c r="M544" s="51" t="s">
        <v>1355</v>
      </c>
      <c r="N544" s="228"/>
      <c r="O544" s="7"/>
      <c r="P544" s="7"/>
      <c r="Q544" s="7"/>
      <c r="R544" s="7"/>
      <c r="S544" s="7"/>
      <c r="T544" s="7"/>
      <c r="U544" s="142"/>
      <c r="V544" s="144"/>
      <c r="W544" s="144"/>
      <c r="X544" s="64"/>
      <c r="Y544" s="64"/>
      <c r="Z544" s="64"/>
      <c r="AA544" s="64"/>
      <c r="AB544" s="64"/>
      <c r="AC544" s="64"/>
      <c r="AD544" s="64"/>
      <c r="AE544" s="64"/>
      <c r="AF544" s="64"/>
      <c r="AG544" s="64"/>
      <c r="AH544" s="64"/>
      <c r="AI544" s="64"/>
      <c r="AJ544" s="64"/>
      <c r="AK544" s="64"/>
      <c r="AL544" s="64"/>
      <c r="AM544" s="64"/>
      <c r="AN544" s="64"/>
      <c r="AO544" s="64"/>
      <c r="AP544" s="64"/>
      <c r="AQ544" s="64"/>
      <c r="AR544" s="64"/>
      <c r="AS544" s="64"/>
      <c r="AT544" s="64"/>
      <c r="AU544" s="64"/>
      <c r="AV544" s="64"/>
      <c r="AW544" s="64"/>
      <c r="AX544" s="64"/>
      <c r="AY544" s="64"/>
      <c r="AZ544" s="64"/>
      <c r="BA544" s="64"/>
      <c r="BB544" s="64"/>
      <c r="BC544" s="64"/>
      <c r="BD544" s="64"/>
      <c r="BE544" s="64"/>
      <c r="BF544" s="64"/>
      <c r="BG544" s="64"/>
      <c r="BH544" s="64"/>
      <c r="BI544" s="64"/>
      <c r="BJ544" s="64"/>
      <c r="BK544" s="64"/>
      <c r="BL544" s="64"/>
      <c r="BM544" s="64"/>
      <c r="BN544" s="64"/>
      <c r="BO544" s="64"/>
      <c r="BP544" s="64"/>
      <c r="BQ544" s="64"/>
      <c r="BR544" s="64"/>
      <c r="BS544" s="64"/>
      <c r="BT544" s="64"/>
      <c r="BU544" s="64"/>
      <c r="BV544" s="64"/>
    </row>
    <row r="545" spans="1:74" s="145" customFormat="1" x14ac:dyDescent="0.25">
      <c r="A545" s="1"/>
      <c r="B545" s="2"/>
      <c r="C545" s="101"/>
      <c r="D545" s="84"/>
      <c r="E545" s="134"/>
      <c r="F545" s="343" t="s">
        <v>1543</v>
      </c>
      <c r="G545" s="344"/>
      <c r="H545" s="344"/>
      <c r="I545" s="345"/>
      <c r="J545" s="279"/>
      <c r="K545" s="141">
        <f>J545*1.18</f>
        <v>0</v>
      </c>
      <c r="L545" s="37"/>
      <c r="M545" s="51" t="s">
        <v>1356</v>
      </c>
      <c r="N545" s="228"/>
      <c r="O545" s="159"/>
      <c r="P545" s="159"/>
      <c r="Q545" s="159"/>
      <c r="R545" s="159"/>
      <c r="S545" s="159"/>
      <c r="T545" s="159"/>
      <c r="U545" s="142"/>
      <c r="V545" s="144"/>
      <c r="W545" s="144"/>
      <c r="X545" s="64"/>
      <c r="Y545" s="64"/>
      <c r="Z545" s="64"/>
      <c r="AA545" s="64"/>
      <c r="AB545" s="64"/>
      <c r="AC545" s="64"/>
      <c r="AD545" s="64"/>
      <c r="AE545" s="64"/>
      <c r="AF545" s="64"/>
      <c r="AG545" s="64"/>
      <c r="AH545" s="64"/>
      <c r="AI545" s="64"/>
      <c r="AJ545" s="64"/>
      <c r="AK545" s="64"/>
      <c r="AL545" s="64"/>
      <c r="AM545" s="64"/>
      <c r="AN545" s="64"/>
      <c r="AO545" s="64"/>
      <c r="AP545" s="64"/>
      <c r="AQ545" s="64"/>
      <c r="AR545" s="64"/>
      <c r="AS545" s="64"/>
      <c r="AT545" s="64"/>
      <c r="AU545" s="64"/>
      <c r="AV545" s="64"/>
      <c r="AW545" s="64"/>
      <c r="AX545" s="64"/>
      <c r="AY545" s="64"/>
      <c r="AZ545" s="64"/>
      <c r="BA545" s="64"/>
      <c r="BB545" s="64"/>
      <c r="BC545" s="64"/>
      <c r="BD545" s="64"/>
      <c r="BE545" s="64"/>
      <c r="BF545" s="64"/>
      <c r="BG545" s="64"/>
      <c r="BH545" s="64"/>
      <c r="BI545" s="64"/>
      <c r="BJ545" s="64"/>
      <c r="BK545" s="64"/>
      <c r="BL545" s="64"/>
      <c r="BM545" s="64"/>
      <c r="BN545" s="64"/>
      <c r="BO545" s="64"/>
      <c r="BP545" s="64"/>
      <c r="BQ545" s="64"/>
      <c r="BR545" s="64"/>
      <c r="BS545" s="64"/>
      <c r="BT545" s="64"/>
      <c r="BU545" s="64"/>
      <c r="BV545" s="64"/>
    </row>
    <row r="546" spans="1:74" s="64" customFormat="1" outlineLevel="1" x14ac:dyDescent="0.25">
      <c r="A546" s="65"/>
      <c r="B546" s="71"/>
      <c r="C546" s="101"/>
      <c r="D546" s="98"/>
      <c r="E546" s="291"/>
      <c r="F546" s="253" t="s">
        <v>885</v>
      </c>
      <c r="G546" s="243" t="s">
        <v>886</v>
      </c>
      <c r="H546" s="73" t="s">
        <v>370</v>
      </c>
      <c r="I546" s="74">
        <v>1</v>
      </c>
      <c r="J546" s="113"/>
      <c r="K546" s="66"/>
      <c r="L546" s="69"/>
      <c r="M546" s="114"/>
      <c r="N546" s="111"/>
      <c r="O546" s="67"/>
      <c r="P546" s="67"/>
      <c r="Q546" s="67"/>
      <c r="R546" s="67"/>
      <c r="S546" s="67"/>
      <c r="T546" s="67"/>
      <c r="U546" s="67"/>
      <c r="V546" s="70"/>
      <c r="W546" s="70"/>
    </row>
    <row r="547" spans="1:74" s="64" customFormat="1" outlineLevel="1" x14ac:dyDescent="0.25">
      <c r="A547" s="65"/>
      <c r="B547" s="71"/>
      <c r="C547" s="101"/>
      <c r="D547" s="98"/>
      <c r="E547" s="291"/>
      <c r="F547" s="253" t="s">
        <v>887</v>
      </c>
      <c r="G547" s="243" t="s">
        <v>888</v>
      </c>
      <c r="H547" s="73" t="s">
        <v>370</v>
      </c>
      <c r="I547" s="74">
        <v>1</v>
      </c>
      <c r="J547" s="113"/>
      <c r="K547" s="66"/>
      <c r="L547" s="69"/>
      <c r="M547" s="114"/>
      <c r="N547" s="111"/>
      <c r="O547" s="67"/>
      <c r="P547" s="67"/>
      <c r="Q547" s="67"/>
      <c r="R547" s="67"/>
      <c r="S547" s="67"/>
      <c r="T547" s="67"/>
      <c r="U547" s="67"/>
      <c r="V547" s="70"/>
      <c r="W547" s="70"/>
    </row>
    <row r="548" spans="1:74" s="64" customFormat="1" outlineLevel="1" x14ac:dyDescent="0.25">
      <c r="A548" s="65"/>
      <c r="B548" s="71"/>
      <c r="C548" s="101"/>
      <c r="D548" s="98"/>
      <c r="E548" s="291"/>
      <c r="F548" s="253" t="s">
        <v>889</v>
      </c>
      <c r="G548" s="243" t="s">
        <v>890</v>
      </c>
      <c r="H548" s="73" t="s">
        <v>370</v>
      </c>
      <c r="I548" s="74">
        <v>1</v>
      </c>
      <c r="J548" s="113"/>
      <c r="K548" s="66"/>
      <c r="L548" s="69"/>
      <c r="M548" s="114"/>
      <c r="N548" s="111"/>
      <c r="O548" s="67"/>
      <c r="P548" s="67"/>
      <c r="Q548" s="67"/>
      <c r="R548" s="67"/>
      <c r="S548" s="67"/>
      <c r="T548" s="67"/>
      <c r="U548" s="67"/>
      <c r="V548" s="70"/>
      <c r="W548" s="70"/>
    </row>
    <row r="549" spans="1:74" s="155" customFormat="1" x14ac:dyDescent="0.25">
      <c r="A549" s="201" t="s">
        <v>891</v>
      </c>
      <c r="B549" s="146" t="s">
        <v>892</v>
      </c>
      <c r="C549" s="147" t="s">
        <v>893</v>
      </c>
      <c r="D549" s="148"/>
      <c r="E549" s="287"/>
      <c r="F549" s="240"/>
      <c r="G549" s="241"/>
      <c r="H549" s="150"/>
      <c r="I549" s="151"/>
      <c r="J549" s="278"/>
      <c r="K549" s="152"/>
      <c r="L549" s="75"/>
      <c r="M549" s="153"/>
      <c r="N549" s="149"/>
      <c r="O549" s="150"/>
      <c r="P549" s="150"/>
      <c r="Q549" s="150"/>
      <c r="R549" s="150"/>
      <c r="S549" s="150"/>
      <c r="T549" s="150"/>
      <c r="U549" s="150"/>
      <c r="V549" s="154"/>
      <c r="W549" s="154"/>
      <c r="X549" s="64"/>
      <c r="Y549" s="64"/>
      <c r="Z549" s="64"/>
      <c r="AA549" s="64"/>
      <c r="AB549" s="64"/>
      <c r="AC549" s="64"/>
      <c r="AD549" s="64"/>
      <c r="AE549" s="64"/>
      <c r="AF549" s="64"/>
      <c r="AG549" s="64"/>
      <c r="AH549" s="64"/>
      <c r="AI549" s="64"/>
      <c r="AJ549" s="64"/>
      <c r="AK549" s="64"/>
      <c r="AL549" s="64"/>
      <c r="AM549" s="64"/>
      <c r="AN549" s="64"/>
      <c r="AO549" s="64"/>
      <c r="AP549" s="64"/>
      <c r="AQ549" s="64"/>
      <c r="AR549" s="64"/>
      <c r="AS549" s="64"/>
      <c r="AT549" s="64"/>
      <c r="AU549" s="64"/>
      <c r="AV549" s="64"/>
      <c r="AW549" s="64"/>
      <c r="AX549" s="64"/>
      <c r="AY549" s="64"/>
      <c r="AZ549" s="64"/>
      <c r="BA549" s="64"/>
      <c r="BB549" s="64"/>
      <c r="BC549" s="64"/>
      <c r="BD549" s="64"/>
      <c r="BE549" s="64"/>
      <c r="BF549" s="64"/>
      <c r="BG549" s="64"/>
      <c r="BH549" s="64"/>
      <c r="BI549" s="64"/>
      <c r="BJ549" s="64"/>
      <c r="BK549" s="64"/>
      <c r="BL549" s="64"/>
      <c r="BM549" s="64"/>
      <c r="BN549" s="64"/>
      <c r="BO549" s="64"/>
      <c r="BP549" s="64"/>
      <c r="BQ549" s="64"/>
      <c r="BR549" s="64"/>
      <c r="BS549" s="64"/>
      <c r="BT549" s="64"/>
      <c r="BU549" s="64"/>
      <c r="BV549" s="64"/>
    </row>
    <row r="550" spans="1:74" s="145" customFormat="1" x14ac:dyDescent="0.25">
      <c r="A550" s="337" t="s">
        <v>1599</v>
      </c>
      <c r="B550" s="338"/>
      <c r="C550" s="339"/>
      <c r="D550" s="288"/>
      <c r="E550" s="289">
        <f>D550*1.18</f>
        <v>0</v>
      </c>
      <c r="F550" s="161"/>
      <c r="G550" s="162"/>
      <c r="H550" s="156"/>
      <c r="I550" s="157"/>
      <c r="J550" s="158"/>
      <c r="K550" s="143"/>
      <c r="L550" s="44"/>
      <c r="M550" s="51" t="s">
        <v>1357</v>
      </c>
      <c r="N550" s="228"/>
      <c r="O550" s="7"/>
      <c r="P550" s="7"/>
      <c r="Q550" s="7"/>
      <c r="R550" s="7"/>
      <c r="S550" s="7"/>
      <c r="T550" s="7"/>
      <c r="U550" s="142"/>
      <c r="V550" s="144"/>
      <c r="W550" s="144"/>
      <c r="X550" s="64"/>
      <c r="Y550" s="64"/>
      <c r="Z550" s="64"/>
      <c r="AA550" s="64"/>
      <c r="AB550" s="64"/>
      <c r="AC550" s="64"/>
      <c r="AD550" s="64"/>
      <c r="AE550" s="64"/>
      <c r="AF550" s="64"/>
      <c r="AG550" s="64"/>
      <c r="AH550" s="64"/>
      <c r="AI550" s="64"/>
      <c r="AJ550" s="64"/>
      <c r="AK550" s="64"/>
      <c r="AL550" s="64"/>
      <c r="AM550" s="64"/>
      <c r="AN550" s="64"/>
      <c r="AO550" s="64"/>
      <c r="AP550" s="64"/>
      <c r="AQ550" s="64"/>
      <c r="AR550" s="64"/>
      <c r="AS550" s="64"/>
      <c r="AT550" s="64"/>
      <c r="AU550" s="64"/>
      <c r="AV550" s="64"/>
      <c r="AW550" s="64"/>
      <c r="AX550" s="64"/>
      <c r="AY550" s="64"/>
      <c r="AZ550" s="64"/>
      <c r="BA550" s="64"/>
      <c r="BB550" s="64"/>
      <c r="BC550" s="64"/>
      <c r="BD550" s="64"/>
      <c r="BE550" s="64"/>
      <c r="BF550" s="64"/>
      <c r="BG550" s="64"/>
      <c r="BH550" s="64"/>
      <c r="BI550" s="64"/>
      <c r="BJ550" s="64"/>
      <c r="BK550" s="64"/>
      <c r="BL550" s="64"/>
      <c r="BM550" s="64"/>
      <c r="BN550" s="64"/>
      <c r="BO550" s="64"/>
      <c r="BP550" s="64"/>
      <c r="BQ550" s="64"/>
      <c r="BR550" s="64"/>
      <c r="BS550" s="64"/>
      <c r="BT550" s="64"/>
      <c r="BU550" s="64"/>
      <c r="BV550" s="64"/>
    </row>
    <row r="551" spans="1:74" s="145" customFormat="1" x14ac:dyDescent="0.25">
      <c r="A551" s="1"/>
      <c r="B551" s="2"/>
      <c r="C551" s="101"/>
      <c r="D551" s="84"/>
      <c r="E551" s="134"/>
      <c r="F551" s="343" t="s">
        <v>1544</v>
      </c>
      <c r="G551" s="344"/>
      <c r="H551" s="344"/>
      <c r="I551" s="345"/>
      <c r="J551" s="279"/>
      <c r="K551" s="141">
        <f>J551*1.18</f>
        <v>0</v>
      </c>
      <c r="L551" s="37"/>
      <c r="M551" s="51" t="s">
        <v>1358</v>
      </c>
      <c r="N551" s="228"/>
      <c r="O551" s="159"/>
      <c r="P551" s="159"/>
      <c r="Q551" s="159"/>
      <c r="R551" s="159"/>
      <c r="S551" s="159"/>
      <c r="T551" s="159"/>
      <c r="U551" s="142"/>
      <c r="V551" s="144"/>
      <c r="W551" s="144"/>
      <c r="X551" s="64"/>
      <c r="Y551" s="64"/>
      <c r="Z551" s="64"/>
      <c r="AA551" s="64"/>
      <c r="AB551" s="64"/>
      <c r="AC551" s="64"/>
      <c r="AD551" s="64"/>
      <c r="AE551" s="64"/>
      <c r="AF551" s="64"/>
      <c r="AG551" s="64"/>
      <c r="AH551" s="64"/>
      <c r="AI551" s="64"/>
      <c r="AJ551" s="64"/>
      <c r="AK551" s="64"/>
      <c r="AL551" s="64"/>
      <c r="AM551" s="64"/>
      <c r="AN551" s="64"/>
      <c r="AO551" s="64"/>
      <c r="AP551" s="64"/>
      <c r="AQ551" s="64"/>
      <c r="AR551" s="64"/>
      <c r="AS551" s="64"/>
      <c r="AT551" s="64"/>
      <c r="AU551" s="64"/>
      <c r="AV551" s="64"/>
      <c r="AW551" s="64"/>
      <c r="AX551" s="64"/>
      <c r="AY551" s="64"/>
      <c r="AZ551" s="64"/>
      <c r="BA551" s="64"/>
      <c r="BB551" s="64"/>
      <c r="BC551" s="64"/>
      <c r="BD551" s="64"/>
      <c r="BE551" s="64"/>
      <c r="BF551" s="64"/>
      <c r="BG551" s="64"/>
      <c r="BH551" s="64"/>
      <c r="BI551" s="64"/>
      <c r="BJ551" s="64"/>
      <c r="BK551" s="64"/>
      <c r="BL551" s="64"/>
      <c r="BM551" s="64"/>
      <c r="BN551" s="64"/>
      <c r="BO551" s="64"/>
      <c r="BP551" s="64"/>
      <c r="BQ551" s="64"/>
      <c r="BR551" s="64"/>
      <c r="BS551" s="64"/>
      <c r="BT551" s="64"/>
      <c r="BU551" s="64"/>
      <c r="BV551" s="64"/>
    </row>
    <row r="552" spans="1:74" s="64" customFormat="1" outlineLevel="1" x14ac:dyDescent="0.25">
      <c r="A552" s="65"/>
      <c r="B552" s="71"/>
      <c r="C552" s="101"/>
      <c r="D552" s="98"/>
      <c r="E552" s="294"/>
      <c r="F552" s="253" t="s">
        <v>894</v>
      </c>
      <c r="G552" s="243" t="s">
        <v>895</v>
      </c>
      <c r="H552" s="73" t="s">
        <v>370</v>
      </c>
      <c r="I552" s="117">
        <v>1</v>
      </c>
      <c r="J552" s="118"/>
      <c r="K552" s="119"/>
      <c r="L552" s="120"/>
      <c r="M552" s="121"/>
      <c r="N552" s="116"/>
      <c r="O552" s="122"/>
      <c r="P552" s="122"/>
      <c r="Q552" s="122"/>
      <c r="R552" s="122"/>
      <c r="S552" s="122"/>
      <c r="T552" s="122"/>
      <c r="U552" s="122"/>
      <c r="V552" s="123"/>
      <c r="W552" s="123"/>
    </row>
    <row r="553" spans="1:74" s="155" customFormat="1" x14ac:dyDescent="0.25">
      <c r="A553" s="201" t="s">
        <v>896</v>
      </c>
      <c r="B553" s="146" t="s">
        <v>1413</v>
      </c>
      <c r="C553" s="147" t="s">
        <v>14</v>
      </c>
      <c r="D553" s="148"/>
      <c r="E553" s="287"/>
      <c r="F553" s="240"/>
      <c r="G553" s="241"/>
      <c r="H553" s="150"/>
      <c r="I553" s="151"/>
      <c r="J553" s="278"/>
      <c r="K553" s="152"/>
      <c r="L553" s="75"/>
      <c r="M553" s="153"/>
      <c r="N553" s="149"/>
      <c r="O553" s="150"/>
      <c r="P553" s="150"/>
      <c r="Q553" s="150"/>
      <c r="R553" s="150"/>
      <c r="S553" s="150"/>
      <c r="T553" s="150"/>
      <c r="U553" s="150"/>
      <c r="V553" s="154"/>
      <c r="W553" s="154"/>
      <c r="X553" s="64"/>
      <c r="Y553" s="64"/>
      <c r="Z553" s="64"/>
      <c r="AA553" s="64"/>
      <c r="AB553" s="64"/>
      <c r="AC553" s="64"/>
      <c r="AD553" s="64"/>
      <c r="AE553" s="64"/>
      <c r="AF553" s="64"/>
      <c r="AG553" s="64"/>
      <c r="AH553" s="64"/>
      <c r="AI553" s="64"/>
      <c r="AJ553" s="64"/>
      <c r="AK553" s="64"/>
      <c r="AL553" s="64"/>
      <c r="AM553" s="64"/>
      <c r="AN553" s="64"/>
      <c r="AO553" s="64"/>
      <c r="AP553" s="64"/>
      <c r="AQ553" s="64"/>
      <c r="AR553" s="64"/>
      <c r="AS553" s="64"/>
      <c r="AT553" s="64"/>
      <c r="AU553" s="64"/>
      <c r="AV553" s="64"/>
      <c r="AW553" s="64"/>
      <c r="AX553" s="64"/>
      <c r="AY553" s="64"/>
      <c r="AZ553" s="64"/>
      <c r="BA553" s="64"/>
      <c r="BB553" s="64"/>
      <c r="BC553" s="64"/>
      <c r="BD553" s="64"/>
      <c r="BE553" s="64"/>
      <c r="BF553" s="64"/>
      <c r="BG553" s="64"/>
      <c r="BH553" s="64"/>
      <c r="BI553" s="64"/>
      <c r="BJ553" s="64"/>
      <c r="BK553" s="64"/>
      <c r="BL553" s="64"/>
      <c r="BM553" s="64"/>
      <c r="BN553" s="64"/>
      <c r="BO553" s="64"/>
      <c r="BP553" s="64"/>
      <c r="BQ553" s="64"/>
      <c r="BR553" s="64"/>
      <c r="BS553" s="64"/>
      <c r="BT553" s="64"/>
      <c r="BU553" s="64"/>
      <c r="BV553" s="64"/>
    </row>
    <row r="554" spans="1:74" s="145" customFormat="1" x14ac:dyDescent="0.25">
      <c r="A554" s="337" t="s">
        <v>1600</v>
      </c>
      <c r="B554" s="338"/>
      <c r="C554" s="339"/>
      <c r="D554" s="288"/>
      <c r="E554" s="289">
        <f>D554*1.18</f>
        <v>0</v>
      </c>
      <c r="F554" s="161"/>
      <c r="G554" s="162"/>
      <c r="H554" s="156"/>
      <c r="I554" s="157"/>
      <c r="J554" s="158"/>
      <c r="K554" s="143"/>
      <c r="L554" s="44"/>
      <c r="M554" s="51" t="s">
        <v>1359</v>
      </c>
      <c r="N554" s="228"/>
      <c r="O554" s="7"/>
      <c r="P554" s="7"/>
      <c r="Q554" s="7"/>
      <c r="R554" s="7"/>
      <c r="S554" s="7"/>
      <c r="T554" s="7"/>
      <c r="U554" s="142"/>
      <c r="V554" s="144"/>
      <c r="W554" s="144"/>
      <c r="X554" s="64"/>
      <c r="Y554" s="64"/>
      <c r="Z554" s="64"/>
      <c r="AA554" s="64"/>
      <c r="AB554" s="64"/>
      <c r="AC554" s="64"/>
      <c r="AD554" s="64"/>
      <c r="AE554" s="64"/>
      <c r="AF554" s="64"/>
      <c r="AG554" s="64"/>
      <c r="AH554" s="64"/>
      <c r="AI554" s="64"/>
      <c r="AJ554" s="64"/>
      <c r="AK554" s="64"/>
      <c r="AL554" s="64"/>
      <c r="AM554" s="64"/>
      <c r="AN554" s="64"/>
      <c r="AO554" s="64"/>
      <c r="AP554" s="64"/>
      <c r="AQ554" s="64"/>
      <c r="AR554" s="64"/>
      <c r="AS554" s="64"/>
      <c r="AT554" s="64"/>
      <c r="AU554" s="64"/>
      <c r="AV554" s="64"/>
      <c r="AW554" s="64"/>
      <c r="AX554" s="64"/>
      <c r="AY554" s="64"/>
      <c r="AZ554" s="64"/>
      <c r="BA554" s="64"/>
      <c r="BB554" s="64"/>
      <c r="BC554" s="64"/>
      <c r="BD554" s="64"/>
      <c r="BE554" s="64"/>
      <c r="BF554" s="64"/>
      <c r="BG554" s="64"/>
      <c r="BH554" s="64"/>
      <c r="BI554" s="64"/>
      <c r="BJ554" s="64"/>
      <c r="BK554" s="64"/>
      <c r="BL554" s="64"/>
      <c r="BM554" s="64"/>
      <c r="BN554" s="64"/>
      <c r="BO554" s="64"/>
      <c r="BP554" s="64"/>
      <c r="BQ554" s="64"/>
      <c r="BR554" s="64"/>
      <c r="BS554" s="64"/>
      <c r="BT554" s="64"/>
      <c r="BU554" s="64"/>
      <c r="BV554" s="64"/>
    </row>
    <row r="555" spans="1:74" s="145" customFormat="1" x14ac:dyDescent="0.25">
      <c r="A555" s="1"/>
      <c r="B555" s="2"/>
      <c r="C555" s="101"/>
      <c r="D555" s="84"/>
      <c r="E555" s="134"/>
      <c r="F555" s="343" t="s">
        <v>1545</v>
      </c>
      <c r="G555" s="344"/>
      <c r="H555" s="344"/>
      <c r="I555" s="345"/>
      <c r="J555" s="279"/>
      <c r="K555" s="141">
        <f>J555*1.18</f>
        <v>0</v>
      </c>
      <c r="L555" s="37"/>
      <c r="M555" s="51" t="s">
        <v>1360</v>
      </c>
      <c r="N555" s="228"/>
      <c r="O555" s="159"/>
      <c r="P555" s="159"/>
      <c r="Q555" s="159"/>
      <c r="R555" s="159"/>
      <c r="S555" s="159"/>
      <c r="T555" s="159"/>
      <c r="U555" s="142"/>
      <c r="V555" s="144"/>
      <c r="W555" s="144"/>
      <c r="X555" s="64"/>
      <c r="Y555" s="64"/>
      <c r="Z555" s="64"/>
      <c r="AA555" s="64"/>
      <c r="AB555" s="64"/>
      <c r="AC555" s="64"/>
      <c r="AD555" s="64"/>
      <c r="AE555" s="64"/>
      <c r="AF555" s="64"/>
      <c r="AG555" s="64"/>
      <c r="AH555" s="64"/>
      <c r="AI555" s="64"/>
      <c r="AJ555" s="64"/>
      <c r="AK555" s="64"/>
      <c r="AL555" s="64"/>
      <c r="AM555" s="64"/>
      <c r="AN555" s="64"/>
      <c r="AO555" s="64"/>
      <c r="AP555" s="64"/>
      <c r="AQ555" s="64"/>
      <c r="AR555" s="64"/>
      <c r="AS555" s="64"/>
      <c r="AT555" s="64"/>
      <c r="AU555" s="64"/>
      <c r="AV555" s="64"/>
      <c r="AW555" s="64"/>
      <c r="AX555" s="64"/>
      <c r="AY555" s="64"/>
      <c r="AZ555" s="64"/>
      <c r="BA555" s="64"/>
      <c r="BB555" s="64"/>
      <c r="BC555" s="64"/>
      <c r="BD555" s="64"/>
      <c r="BE555" s="64"/>
      <c r="BF555" s="64"/>
      <c r="BG555" s="64"/>
      <c r="BH555" s="64"/>
      <c r="BI555" s="64"/>
      <c r="BJ555" s="64"/>
      <c r="BK555" s="64"/>
      <c r="BL555" s="64"/>
      <c r="BM555" s="64"/>
      <c r="BN555" s="64"/>
      <c r="BO555" s="64"/>
      <c r="BP555" s="64"/>
      <c r="BQ555" s="64"/>
      <c r="BR555" s="64"/>
      <c r="BS555" s="64"/>
      <c r="BT555" s="64"/>
      <c r="BU555" s="64"/>
      <c r="BV555" s="64"/>
    </row>
    <row r="556" spans="1:74" s="64" customFormat="1" outlineLevel="1" x14ac:dyDescent="0.25">
      <c r="A556" s="65"/>
      <c r="B556" s="71"/>
      <c r="C556" s="101"/>
      <c r="D556" s="98"/>
      <c r="E556" s="294"/>
      <c r="F556" s="253" t="s">
        <v>897</v>
      </c>
      <c r="G556" s="243" t="s">
        <v>898</v>
      </c>
      <c r="H556" s="73" t="s">
        <v>370</v>
      </c>
      <c r="I556" s="117">
        <v>16</v>
      </c>
      <c r="J556" s="118"/>
      <c r="K556" s="119"/>
      <c r="L556" s="120"/>
      <c r="M556" s="121"/>
      <c r="N556" s="116"/>
      <c r="O556" s="122"/>
      <c r="P556" s="122"/>
      <c r="Q556" s="122"/>
      <c r="R556" s="122"/>
      <c r="S556" s="122"/>
      <c r="T556" s="122"/>
      <c r="U556" s="122"/>
      <c r="V556" s="123"/>
      <c r="W556" s="123"/>
    </row>
    <row r="557" spans="1:74" s="64" customFormat="1" outlineLevel="1" x14ac:dyDescent="0.25">
      <c r="A557" s="65"/>
      <c r="B557" s="71"/>
      <c r="C557" s="101"/>
      <c r="D557" s="98"/>
      <c r="E557" s="294"/>
      <c r="F557" s="253" t="s">
        <v>899</v>
      </c>
      <c r="G557" s="243" t="s">
        <v>900</v>
      </c>
      <c r="H557" s="73" t="s">
        <v>370</v>
      </c>
      <c r="I557" s="117">
        <v>1</v>
      </c>
      <c r="J557" s="118"/>
      <c r="K557" s="119"/>
      <c r="L557" s="120"/>
      <c r="M557" s="121"/>
      <c r="N557" s="116"/>
      <c r="O557" s="122"/>
      <c r="P557" s="122"/>
      <c r="Q557" s="122"/>
      <c r="R557" s="122"/>
      <c r="S557" s="122"/>
      <c r="T557" s="122"/>
      <c r="U557" s="122"/>
      <c r="V557" s="123"/>
      <c r="W557" s="123"/>
    </row>
    <row r="558" spans="1:74" s="64" customFormat="1" ht="30" outlineLevel="1" x14ac:dyDescent="0.25">
      <c r="A558" s="65"/>
      <c r="B558" s="71"/>
      <c r="C558" s="101"/>
      <c r="D558" s="98"/>
      <c r="E558" s="294"/>
      <c r="F558" s="253" t="s">
        <v>901</v>
      </c>
      <c r="G558" s="243" t="s">
        <v>1264</v>
      </c>
      <c r="H558" s="73" t="s">
        <v>51</v>
      </c>
      <c r="I558" s="117">
        <v>140</v>
      </c>
      <c r="J558" s="118"/>
      <c r="K558" s="119"/>
      <c r="L558" s="120"/>
      <c r="M558" s="121"/>
      <c r="N558" s="116"/>
      <c r="O558" s="122"/>
      <c r="P558" s="122"/>
      <c r="Q558" s="122"/>
      <c r="R558" s="122"/>
      <c r="S558" s="122"/>
      <c r="T558" s="122"/>
      <c r="U558" s="122"/>
      <c r="V558" s="123"/>
      <c r="W558" s="123"/>
    </row>
    <row r="559" spans="1:74" s="64" customFormat="1" outlineLevel="1" x14ac:dyDescent="0.25">
      <c r="A559" s="65"/>
      <c r="B559" s="71"/>
      <c r="C559" s="101"/>
      <c r="D559" s="98"/>
      <c r="E559" s="294"/>
      <c r="F559" s="253" t="s">
        <v>902</v>
      </c>
      <c r="G559" s="243" t="s">
        <v>903</v>
      </c>
      <c r="H559" s="73" t="s">
        <v>51</v>
      </c>
      <c r="I559" s="117">
        <v>20</v>
      </c>
      <c r="J559" s="118"/>
      <c r="K559" s="119"/>
      <c r="L559" s="120"/>
      <c r="M559" s="121"/>
      <c r="N559" s="116"/>
      <c r="O559" s="122"/>
      <c r="P559" s="122"/>
      <c r="Q559" s="122"/>
      <c r="R559" s="122"/>
      <c r="S559" s="122"/>
      <c r="T559" s="122"/>
      <c r="U559" s="122"/>
      <c r="V559" s="123"/>
      <c r="W559" s="123"/>
    </row>
    <row r="560" spans="1:74" s="64" customFormat="1" outlineLevel="1" x14ac:dyDescent="0.25">
      <c r="A560" s="65"/>
      <c r="B560" s="71"/>
      <c r="C560" s="101"/>
      <c r="D560" s="98"/>
      <c r="E560" s="294"/>
      <c r="F560" s="253" t="s">
        <v>904</v>
      </c>
      <c r="G560" s="243" t="s">
        <v>905</v>
      </c>
      <c r="H560" s="73" t="s">
        <v>370</v>
      </c>
      <c r="I560" s="117">
        <v>1</v>
      </c>
      <c r="J560" s="118"/>
      <c r="K560" s="119"/>
      <c r="L560" s="120"/>
      <c r="M560" s="121"/>
      <c r="N560" s="116"/>
      <c r="O560" s="122"/>
      <c r="P560" s="122"/>
      <c r="Q560" s="122"/>
      <c r="R560" s="122"/>
      <c r="S560" s="122"/>
      <c r="T560" s="122"/>
      <c r="U560" s="122"/>
      <c r="V560" s="123"/>
      <c r="W560" s="123"/>
    </row>
    <row r="561" spans="1:74" s="64" customFormat="1" outlineLevel="1" x14ac:dyDescent="0.25">
      <c r="A561" s="65"/>
      <c r="B561" s="71"/>
      <c r="C561" s="101"/>
      <c r="D561" s="98"/>
      <c r="E561" s="294"/>
      <c r="F561" s="253" t="s">
        <v>906</v>
      </c>
      <c r="G561" s="243" t="s">
        <v>907</v>
      </c>
      <c r="H561" s="73" t="s">
        <v>370</v>
      </c>
      <c r="I561" s="117">
        <v>1</v>
      </c>
      <c r="J561" s="118"/>
      <c r="K561" s="119"/>
      <c r="L561" s="120"/>
      <c r="M561" s="121"/>
      <c r="N561" s="116"/>
      <c r="O561" s="122"/>
      <c r="P561" s="122"/>
      <c r="Q561" s="122"/>
      <c r="R561" s="122"/>
      <c r="S561" s="122"/>
      <c r="T561" s="122"/>
      <c r="U561" s="122"/>
      <c r="V561" s="123"/>
      <c r="W561" s="123"/>
    </row>
    <row r="562" spans="1:74" s="155" customFormat="1" x14ac:dyDescent="0.25">
      <c r="A562" s="201" t="s">
        <v>908</v>
      </c>
      <c r="B562" s="146" t="s">
        <v>909</v>
      </c>
      <c r="C562" s="147" t="s">
        <v>910</v>
      </c>
      <c r="D562" s="148"/>
      <c r="E562" s="287"/>
      <c r="F562" s="240"/>
      <c r="G562" s="241"/>
      <c r="H562" s="150"/>
      <c r="I562" s="151"/>
      <c r="J562" s="278"/>
      <c r="K562" s="152"/>
      <c r="L562" s="75"/>
      <c r="M562" s="153"/>
      <c r="N562" s="149"/>
      <c r="O562" s="150"/>
      <c r="P562" s="150"/>
      <c r="Q562" s="150"/>
      <c r="R562" s="150"/>
      <c r="S562" s="150"/>
      <c r="T562" s="150"/>
      <c r="U562" s="150"/>
      <c r="V562" s="154"/>
      <c r="W562" s="154"/>
      <c r="X562" s="64"/>
      <c r="Y562" s="64"/>
      <c r="Z562" s="64"/>
      <c r="AA562" s="64"/>
      <c r="AB562" s="64"/>
      <c r="AC562" s="64"/>
      <c r="AD562" s="64"/>
      <c r="AE562" s="64"/>
      <c r="AF562" s="64"/>
      <c r="AG562" s="64"/>
      <c r="AH562" s="64"/>
      <c r="AI562" s="64"/>
      <c r="AJ562" s="64"/>
      <c r="AK562" s="64"/>
      <c r="AL562" s="64"/>
      <c r="AM562" s="64"/>
      <c r="AN562" s="64"/>
      <c r="AO562" s="64"/>
      <c r="AP562" s="64"/>
      <c r="AQ562" s="64"/>
      <c r="AR562" s="64"/>
      <c r="AS562" s="64"/>
      <c r="AT562" s="64"/>
      <c r="AU562" s="64"/>
      <c r="AV562" s="64"/>
      <c r="AW562" s="64"/>
      <c r="AX562" s="64"/>
      <c r="AY562" s="64"/>
      <c r="AZ562" s="64"/>
      <c r="BA562" s="64"/>
      <c r="BB562" s="64"/>
      <c r="BC562" s="64"/>
      <c r="BD562" s="64"/>
      <c r="BE562" s="64"/>
      <c r="BF562" s="64"/>
      <c r="BG562" s="64"/>
      <c r="BH562" s="64"/>
      <c r="BI562" s="64"/>
      <c r="BJ562" s="64"/>
      <c r="BK562" s="64"/>
      <c r="BL562" s="64"/>
      <c r="BM562" s="64"/>
      <c r="BN562" s="64"/>
      <c r="BO562" s="64"/>
      <c r="BP562" s="64"/>
      <c r="BQ562" s="64"/>
      <c r="BR562" s="64"/>
      <c r="BS562" s="64"/>
      <c r="BT562" s="64"/>
      <c r="BU562" s="64"/>
      <c r="BV562" s="64"/>
    </row>
    <row r="563" spans="1:74" s="145" customFormat="1" x14ac:dyDescent="0.25">
      <c r="A563" s="337" t="s">
        <v>1601</v>
      </c>
      <c r="B563" s="338"/>
      <c r="C563" s="339"/>
      <c r="D563" s="288"/>
      <c r="E563" s="289">
        <f>D563*1.18</f>
        <v>0</v>
      </c>
      <c r="F563" s="161"/>
      <c r="G563" s="162"/>
      <c r="H563" s="156"/>
      <c r="I563" s="157"/>
      <c r="J563" s="158"/>
      <c r="K563" s="143"/>
      <c r="L563" s="44"/>
      <c r="M563" s="51" t="s">
        <v>1361</v>
      </c>
      <c r="N563" s="228"/>
      <c r="O563" s="7"/>
      <c r="P563" s="7"/>
      <c r="Q563" s="7"/>
      <c r="R563" s="7"/>
      <c r="S563" s="7"/>
      <c r="T563" s="7"/>
      <c r="U563" s="142"/>
      <c r="V563" s="144"/>
      <c r="W563" s="144"/>
      <c r="X563" s="64"/>
      <c r="Y563" s="64"/>
      <c r="Z563" s="64"/>
      <c r="AA563" s="64"/>
      <c r="AB563" s="64"/>
      <c r="AC563" s="64"/>
      <c r="AD563" s="64"/>
      <c r="AE563" s="64"/>
      <c r="AF563" s="64"/>
      <c r="AG563" s="64"/>
      <c r="AH563" s="64"/>
      <c r="AI563" s="64"/>
      <c r="AJ563" s="64"/>
      <c r="AK563" s="64"/>
      <c r="AL563" s="64"/>
      <c r="AM563" s="64"/>
      <c r="AN563" s="64"/>
      <c r="AO563" s="64"/>
      <c r="AP563" s="64"/>
      <c r="AQ563" s="64"/>
      <c r="AR563" s="64"/>
      <c r="AS563" s="64"/>
      <c r="AT563" s="64"/>
      <c r="AU563" s="64"/>
      <c r="AV563" s="64"/>
      <c r="AW563" s="64"/>
      <c r="AX563" s="64"/>
      <c r="AY563" s="64"/>
      <c r="AZ563" s="64"/>
      <c r="BA563" s="64"/>
      <c r="BB563" s="64"/>
      <c r="BC563" s="64"/>
      <c r="BD563" s="64"/>
      <c r="BE563" s="64"/>
      <c r="BF563" s="64"/>
      <c r="BG563" s="64"/>
      <c r="BH563" s="64"/>
      <c r="BI563" s="64"/>
      <c r="BJ563" s="64"/>
      <c r="BK563" s="64"/>
      <c r="BL563" s="64"/>
      <c r="BM563" s="64"/>
      <c r="BN563" s="64"/>
      <c r="BO563" s="64"/>
      <c r="BP563" s="64"/>
      <c r="BQ563" s="64"/>
      <c r="BR563" s="64"/>
      <c r="BS563" s="64"/>
      <c r="BT563" s="64"/>
      <c r="BU563" s="64"/>
      <c r="BV563" s="64"/>
    </row>
    <row r="564" spans="1:74" s="145" customFormat="1" x14ac:dyDescent="0.25">
      <c r="A564" s="1"/>
      <c r="B564" s="2"/>
      <c r="C564" s="101"/>
      <c r="D564" s="84"/>
      <c r="E564" s="134"/>
      <c r="F564" s="343" t="s">
        <v>1546</v>
      </c>
      <c r="G564" s="344"/>
      <c r="H564" s="344"/>
      <c r="I564" s="345"/>
      <c r="J564" s="279"/>
      <c r="K564" s="141">
        <f>J564*1.18</f>
        <v>0</v>
      </c>
      <c r="L564" s="37"/>
      <c r="M564" s="51" t="s">
        <v>1362</v>
      </c>
      <c r="N564" s="228"/>
      <c r="O564" s="159"/>
      <c r="P564" s="159"/>
      <c r="Q564" s="159"/>
      <c r="R564" s="159"/>
      <c r="S564" s="159"/>
      <c r="T564" s="159"/>
      <c r="U564" s="142"/>
      <c r="V564" s="144"/>
      <c r="W564" s="144"/>
      <c r="X564" s="64"/>
      <c r="Y564" s="64"/>
      <c r="Z564" s="64"/>
      <c r="AA564" s="64"/>
      <c r="AB564" s="64"/>
      <c r="AC564" s="64"/>
      <c r="AD564" s="64"/>
      <c r="AE564" s="64"/>
      <c r="AF564" s="64"/>
      <c r="AG564" s="64"/>
      <c r="AH564" s="64"/>
      <c r="AI564" s="64"/>
      <c r="AJ564" s="64"/>
      <c r="AK564" s="64"/>
      <c r="AL564" s="64"/>
      <c r="AM564" s="64"/>
      <c r="AN564" s="64"/>
      <c r="AO564" s="64"/>
      <c r="AP564" s="64"/>
      <c r="AQ564" s="64"/>
      <c r="AR564" s="64"/>
      <c r="AS564" s="64"/>
      <c r="AT564" s="64"/>
      <c r="AU564" s="64"/>
      <c r="AV564" s="64"/>
      <c r="AW564" s="64"/>
      <c r="AX564" s="64"/>
      <c r="AY564" s="64"/>
      <c r="AZ564" s="64"/>
      <c r="BA564" s="64"/>
      <c r="BB564" s="64"/>
      <c r="BC564" s="64"/>
      <c r="BD564" s="64"/>
      <c r="BE564" s="64"/>
      <c r="BF564" s="64"/>
      <c r="BG564" s="64"/>
      <c r="BH564" s="64"/>
      <c r="BI564" s="64"/>
      <c r="BJ564" s="64"/>
      <c r="BK564" s="64"/>
      <c r="BL564" s="64"/>
      <c r="BM564" s="64"/>
      <c r="BN564" s="64"/>
      <c r="BO564" s="64"/>
      <c r="BP564" s="64"/>
      <c r="BQ564" s="64"/>
      <c r="BR564" s="64"/>
      <c r="BS564" s="64"/>
      <c r="BT564" s="64"/>
      <c r="BU564" s="64"/>
      <c r="BV564" s="64"/>
    </row>
    <row r="565" spans="1:74" s="64" customFormat="1" outlineLevel="1" x14ac:dyDescent="0.25">
      <c r="A565" s="65"/>
      <c r="B565" s="71"/>
      <c r="C565" s="101"/>
      <c r="D565" s="98"/>
      <c r="E565" s="294"/>
      <c r="F565" s="242" t="s">
        <v>911</v>
      </c>
      <c r="G565" s="243" t="s">
        <v>912</v>
      </c>
      <c r="H565" s="73" t="s">
        <v>370</v>
      </c>
      <c r="I565" s="117">
        <v>1</v>
      </c>
      <c r="J565" s="118"/>
      <c r="K565" s="119"/>
      <c r="L565" s="120"/>
      <c r="M565" s="121"/>
      <c r="N565" s="116"/>
      <c r="O565" s="122"/>
      <c r="P565" s="122"/>
      <c r="Q565" s="122"/>
      <c r="R565" s="122"/>
      <c r="S565" s="122"/>
      <c r="T565" s="122"/>
      <c r="U565" s="122"/>
      <c r="V565" s="123"/>
      <c r="W565" s="123"/>
    </row>
    <row r="566" spans="1:74" s="155" customFormat="1" x14ac:dyDescent="0.25">
      <c r="A566" s="201" t="s">
        <v>913</v>
      </c>
      <c r="B566" s="146" t="s">
        <v>1414</v>
      </c>
      <c r="C566" s="147" t="s">
        <v>914</v>
      </c>
      <c r="D566" s="148"/>
      <c r="E566" s="287"/>
      <c r="F566" s="240"/>
      <c r="G566" s="241"/>
      <c r="H566" s="150"/>
      <c r="I566" s="151"/>
      <c r="J566" s="278"/>
      <c r="K566" s="152"/>
      <c r="L566" s="75"/>
      <c r="M566" s="153"/>
      <c r="N566" s="149"/>
      <c r="O566" s="150"/>
      <c r="P566" s="150"/>
      <c r="Q566" s="150"/>
      <c r="R566" s="150"/>
      <c r="S566" s="150"/>
      <c r="T566" s="150"/>
      <c r="U566" s="150"/>
      <c r="V566" s="154"/>
      <c r="W566" s="154"/>
      <c r="X566" s="64"/>
      <c r="Y566" s="64"/>
      <c r="Z566" s="64"/>
      <c r="AA566" s="64"/>
      <c r="AB566" s="64"/>
      <c r="AC566" s="64"/>
      <c r="AD566" s="64"/>
      <c r="AE566" s="64"/>
      <c r="AF566" s="64"/>
      <c r="AG566" s="64"/>
      <c r="AH566" s="64"/>
      <c r="AI566" s="64"/>
      <c r="AJ566" s="64"/>
      <c r="AK566" s="64"/>
      <c r="AL566" s="64"/>
      <c r="AM566" s="64"/>
      <c r="AN566" s="64"/>
      <c r="AO566" s="64"/>
      <c r="AP566" s="64"/>
      <c r="AQ566" s="64"/>
      <c r="AR566" s="64"/>
      <c r="AS566" s="64"/>
      <c r="AT566" s="64"/>
      <c r="AU566" s="64"/>
      <c r="AV566" s="64"/>
      <c r="AW566" s="64"/>
      <c r="AX566" s="64"/>
      <c r="AY566" s="64"/>
      <c r="AZ566" s="64"/>
      <c r="BA566" s="64"/>
      <c r="BB566" s="64"/>
      <c r="BC566" s="64"/>
      <c r="BD566" s="64"/>
      <c r="BE566" s="64"/>
      <c r="BF566" s="64"/>
      <c r="BG566" s="64"/>
      <c r="BH566" s="64"/>
      <c r="BI566" s="64"/>
      <c r="BJ566" s="64"/>
      <c r="BK566" s="64"/>
      <c r="BL566" s="64"/>
      <c r="BM566" s="64"/>
      <c r="BN566" s="64"/>
      <c r="BO566" s="64"/>
      <c r="BP566" s="64"/>
      <c r="BQ566" s="64"/>
      <c r="BR566" s="64"/>
      <c r="BS566" s="64"/>
      <c r="BT566" s="64"/>
      <c r="BU566" s="64"/>
      <c r="BV566" s="64"/>
    </row>
    <row r="567" spans="1:74" s="145" customFormat="1" x14ac:dyDescent="0.25">
      <c r="A567" s="337" t="s">
        <v>1602</v>
      </c>
      <c r="B567" s="338"/>
      <c r="C567" s="339"/>
      <c r="D567" s="288"/>
      <c r="E567" s="289">
        <f>D567*1.18</f>
        <v>0</v>
      </c>
      <c r="F567" s="161"/>
      <c r="G567" s="162"/>
      <c r="H567" s="156"/>
      <c r="I567" s="157"/>
      <c r="J567" s="158"/>
      <c r="K567" s="143"/>
      <c r="L567" s="44"/>
      <c r="M567" s="51" t="s">
        <v>1363</v>
      </c>
      <c r="N567" s="228"/>
      <c r="O567" s="7"/>
      <c r="P567" s="7"/>
      <c r="Q567" s="7"/>
      <c r="R567" s="7"/>
      <c r="S567" s="7"/>
      <c r="T567" s="7"/>
      <c r="U567" s="142"/>
      <c r="V567" s="144"/>
      <c r="W567" s="144"/>
      <c r="X567" s="64"/>
      <c r="Y567" s="64"/>
      <c r="Z567" s="64"/>
      <c r="AA567" s="64"/>
      <c r="AB567" s="64"/>
      <c r="AC567" s="64"/>
      <c r="AD567" s="64"/>
      <c r="AE567" s="64"/>
      <c r="AF567" s="64"/>
      <c r="AG567" s="64"/>
      <c r="AH567" s="64"/>
      <c r="AI567" s="64"/>
      <c r="AJ567" s="64"/>
      <c r="AK567" s="64"/>
      <c r="AL567" s="64"/>
      <c r="AM567" s="64"/>
      <c r="AN567" s="64"/>
      <c r="AO567" s="64"/>
      <c r="AP567" s="64"/>
      <c r="AQ567" s="64"/>
      <c r="AR567" s="64"/>
      <c r="AS567" s="64"/>
      <c r="AT567" s="64"/>
      <c r="AU567" s="64"/>
      <c r="AV567" s="64"/>
      <c r="AW567" s="64"/>
      <c r="AX567" s="64"/>
      <c r="AY567" s="64"/>
      <c r="AZ567" s="64"/>
      <c r="BA567" s="64"/>
      <c r="BB567" s="64"/>
      <c r="BC567" s="64"/>
      <c r="BD567" s="64"/>
      <c r="BE567" s="64"/>
      <c r="BF567" s="64"/>
      <c r="BG567" s="64"/>
      <c r="BH567" s="64"/>
      <c r="BI567" s="64"/>
      <c r="BJ567" s="64"/>
      <c r="BK567" s="64"/>
      <c r="BL567" s="64"/>
      <c r="BM567" s="64"/>
      <c r="BN567" s="64"/>
      <c r="BO567" s="64"/>
      <c r="BP567" s="64"/>
      <c r="BQ567" s="64"/>
      <c r="BR567" s="64"/>
      <c r="BS567" s="64"/>
      <c r="BT567" s="64"/>
      <c r="BU567" s="64"/>
      <c r="BV567" s="64"/>
    </row>
    <row r="568" spans="1:74" s="145" customFormat="1" x14ac:dyDescent="0.25">
      <c r="A568" s="1"/>
      <c r="B568" s="2"/>
      <c r="C568" s="101"/>
      <c r="D568" s="84"/>
      <c r="E568" s="134"/>
      <c r="F568" s="343" t="s">
        <v>1547</v>
      </c>
      <c r="G568" s="344"/>
      <c r="H568" s="344"/>
      <c r="I568" s="345"/>
      <c r="J568" s="279"/>
      <c r="K568" s="141">
        <f>J568*1.18</f>
        <v>0</v>
      </c>
      <c r="L568" s="37"/>
      <c r="M568" s="51" t="s">
        <v>1364</v>
      </c>
      <c r="N568" s="228"/>
      <c r="O568" s="159"/>
      <c r="P568" s="159"/>
      <c r="Q568" s="159"/>
      <c r="R568" s="159"/>
      <c r="S568" s="159"/>
      <c r="T568" s="159"/>
      <c r="U568" s="142"/>
      <c r="V568" s="144"/>
      <c r="W568" s="144"/>
      <c r="X568" s="64"/>
      <c r="Y568" s="64"/>
      <c r="Z568" s="64"/>
      <c r="AA568" s="64"/>
      <c r="AB568" s="64"/>
      <c r="AC568" s="64"/>
      <c r="AD568" s="64"/>
      <c r="AE568" s="64"/>
      <c r="AF568" s="64"/>
      <c r="AG568" s="64"/>
      <c r="AH568" s="64"/>
      <c r="AI568" s="64"/>
      <c r="AJ568" s="64"/>
      <c r="AK568" s="64"/>
      <c r="AL568" s="64"/>
      <c r="AM568" s="64"/>
      <c r="AN568" s="64"/>
      <c r="AO568" s="64"/>
      <c r="AP568" s="64"/>
      <c r="AQ568" s="64"/>
      <c r="AR568" s="64"/>
      <c r="AS568" s="64"/>
      <c r="AT568" s="64"/>
      <c r="AU568" s="64"/>
      <c r="AV568" s="64"/>
      <c r="AW568" s="64"/>
      <c r="AX568" s="64"/>
      <c r="AY568" s="64"/>
      <c r="AZ568" s="64"/>
      <c r="BA568" s="64"/>
      <c r="BB568" s="64"/>
      <c r="BC568" s="64"/>
      <c r="BD568" s="64"/>
      <c r="BE568" s="64"/>
      <c r="BF568" s="64"/>
      <c r="BG568" s="64"/>
      <c r="BH568" s="64"/>
      <c r="BI568" s="64"/>
      <c r="BJ568" s="64"/>
      <c r="BK568" s="64"/>
      <c r="BL568" s="64"/>
      <c r="BM568" s="64"/>
      <c r="BN568" s="64"/>
      <c r="BO568" s="64"/>
      <c r="BP568" s="64"/>
      <c r="BQ568" s="64"/>
      <c r="BR568" s="64"/>
      <c r="BS568" s="64"/>
      <c r="BT568" s="64"/>
      <c r="BU568" s="64"/>
      <c r="BV568" s="64"/>
    </row>
    <row r="569" spans="1:74" s="64" customFormat="1" outlineLevel="1" x14ac:dyDescent="0.25">
      <c r="A569" s="65"/>
      <c r="B569" s="71"/>
      <c r="C569" s="101"/>
      <c r="D569" s="98"/>
      <c r="E569" s="134"/>
      <c r="F569" s="242" t="s">
        <v>915</v>
      </c>
      <c r="G569" s="243" t="s">
        <v>916</v>
      </c>
      <c r="H569" s="73" t="s">
        <v>370</v>
      </c>
      <c r="I569" s="74">
        <v>1</v>
      </c>
      <c r="J569" s="102"/>
      <c r="K569" s="72"/>
      <c r="L569" s="75"/>
      <c r="M569" s="76"/>
      <c r="N569" s="99"/>
      <c r="O569" s="73"/>
      <c r="P569" s="73"/>
      <c r="Q569" s="73"/>
      <c r="R569" s="73"/>
      <c r="S569" s="73"/>
      <c r="T569" s="73"/>
      <c r="U569" s="73"/>
      <c r="V569" s="77"/>
      <c r="W569" s="77"/>
    </row>
    <row r="570" spans="1:74" s="155" customFormat="1" x14ac:dyDescent="0.25">
      <c r="A570" s="201" t="s">
        <v>917</v>
      </c>
      <c r="B570" s="146" t="s">
        <v>918</v>
      </c>
      <c r="C570" s="147" t="s">
        <v>919</v>
      </c>
      <c r="D570" s="148"/>
      <c r="E570" s="287"/>
      <c r="F570" s="240"/>
      <c r="G570" s="241"/>
      <c r="H570" s="150"/>
      <c r="I570" s="151"/>
      <c r="J570" s="278"/>
      <c r="K570" s="152"/>
      <c r="L570" s="75"/>
      <c r="M570" s="153"/>
      <c r="N570" s="149"/>
      <c r="O570" s="150"/>
      <c r="P570" s="150"/>
      <c r="Q570" s="150"/>
      <c r="R570" s="150"/>
      <c r="S570" s="150"/>
      <c r="T570" s="150"/>
      <c r="U570" s="150"/>
      <c r="V570" s="154"/>
      <c r="W570" s="154"/>
      <c r="X570" s="64"/>
      <c r="Y570" s="64"/>
      <c r="Z570" s="64"/>
      <c r="AA570" s="64"/>
      <c r="AB570" s="64"/>
      <c r="AC570" s="64"/>
      <c r="AD570" s="64"/>
      <c r="AE570" s="64"/>
      <c r="AF570" s="64"/>
      <c r="AG570" s="64"/>
      <c r="AH570" s="64"/>
      <c r="AI570" s="64"/>
      <c r="AJ570" s="64"/>
      <c r="AK570" s="64"/>
      <c r="AL570" s="64"/>
      <c r="AM570" s="64"/>
      <c r="AN570" s="64"/>
      <c r="AO570" s="64"/>
      <c r="AP570" s="64"/>
      <c r="AQ570" s="64"/>
      <c r="AR570" s="64"/>
      <c r="AS570" s="64"/>
      <c r="AT570" s="64"/>
      <c r="AU570" s="64"/>
      <c r="AV570" s="64"/>
      <c r="AW570" s="64"/>
      <c r="AX570" s="64"/>
      <c r="AY570" s="64"/>
      <c r="AZ570" s="64"/>
      <c r="BA570" s="64"/>
      <c r="BB570" s="64"/>
      <c r="BC570" s="64"/>
      <c r="BD570" s="64"/>
      <c r="BE570" s="64"/>
      <c r="BF570" s="64"/>
      <c r="BG570" s="64"/>
      <c r="BH570" s="64"/>
      <c r="BI570" s="64"/>
      <c r="BJ570" s="64"/>
      <c r="BK570" s="64"/>
      <c r="BL570" s="64"/>
      <c r="BM570" s="64"/>
      <c r="BN570" s="64"/>
      <c r="BO570" s="64"/>
      <c r="BP570" s="64"/>
      <c r="BQ570" s="64"/>
      <c r="BR570" s="64"/>
      <c r="BS570" s="64"/>
      <c r="BT570" s="64"/>
      <c r="BU570" s="64"/>
      <c r="BV570" s="64"/>
    </row>
    <row r="571" spans="1:74" s="145" customFormat="1" x14ac:dyDescent="0.25">
      <c r="A571" s="337" t="s">
        <v>1603</v>
      </c>
      <c r="B571" s="338"/>
      <c r="C571" s="339"/>
      <c r="D571" s="288"/>
      <c r="E571" s="289">
        <f>D571*1.18</f>
        <v>0</v>
      </c>
      <c r="F571" s="161"/>
      <c r="G571" s="162"/>
      <c r="H571" s="156"/>
      <c r="I571" s="157"/>
      <c r="J571" s="158"/>
      <c r="K571" s="143"/>
      <c r="L571" s="44"/>
      <c r="M571" s="51" t="s">
        <v>1365</v>
      </c>
      <c r="N571" s="228"/>
      <c r="O571" s="7"/>
      <c r="P571" s="7"/>
      <c r="Q571" s="7"/>
      <c r="R571" s="7"/>
      <c r="S571" s="7"/>
      <c r="T571" s="7"/>
      <c r="U571" s="142"/>
      <c r="V571" s="144"/>
      <c r="W571" s="144"/>
      <c r="X571" s="64"/>
      <c r="Y571" s="64"/>
      <c r="Z571" s="64"/>
      <c r="AA571" s="64"/>
      <c r="AB571" s="64"/>
      <c r="AC571" s="64"/>
      <c r="AD571" s="64"/>
      <c r="AE571" s="64"/>
      <c r="AF571" s="64"/>
      <c r="AG571" s="64"/>
      <c r="AH571" s="64"/>
      <c r="AI571" s="64"/>
      <c r="AJ571" s="64"/>
      <c r="AK571" s="64"/>
      <c r="AL571" s="64"/>
      <c r="AM571" s="64"/>
      <c r="AN571" s="64"/>
      <c r="AO571" s="64"/>
      <c r="AP571" s="64"/>
      <c r="AQ571" s="64"/>
      <c r="AR571" s="64"/>
      <c r="AS571" s="64"/>
      <c r="AT571" s="64"/>
      <c r="AU571" s="64"/>
      <c r="AV571" s="64"/>
      <c r="AW571" s="64"/>
      <c r="AX571" s="64"/>
      <c r="AY571" s="64"/>
      <c r="AZ571" s="64"/>
      <c r="BA571" s="64"/>
      <c r="BB571" s="64"/>
      <c r="BC571" s="64"/>
      <c r="BD571" s="64"/>
      <c r="BE571" s="64"/>
      <c r="BF571" s="64"/>
      <c r="BG571" s="64"/>
      <c r="BH571" s="64"/>
      <c r="BI571" s="64"/>
      <c r="BJ571" s="64"/>
      <c r="BK571" s="64"/>
      <c r="BL571" s="64"/>
      <c r="BM571" s="64"/>
      <c r="BN571" s="64"/>
      <c r="BO571" s="64"/>
      <c r="BP571" s="64"/>
      <c r="BQ571" s="64"/>
      <c r="BR571" s="64"/>
      <c r="BS571" s="64"/>
      <c r="BT571" s="64"/>
      <c r="BU571" s="64"/>
      <c r="BV571" s="64"/>
    </row>
    <row r="572" spans="1:74" s="145" customFormat="1" x14ac:dyDescent="0.25">
      <c r="A572" s="1"/>
      <c r="B572" s="2"/>
      <c r="C572" s="101"/>
      <c r="D572" s="84"/>
      <c r="E572" s="134"/>
      <c r="F572" s="343" t="s">
        <v>1548</v>
      </c>
      <c r="G572" s="344"/>
      <c r="H572" s="344"/>
      <c r="I572" s="345"/>
      <c r="J572" s="279"/>
      <c r="K572" s="141">
        <f>J572*1.18</f>
        <v>0</v>
      </c>
      <c r="L572" s="37"/>
      <c r="M572" s="51" t="s">
        <v>1366</v>
      </c>
      <c r="N572" s="228"/>
      <c r="O572" s="159"/>
      <c r="P572" s="159"/>
      <c r="Q572" s="159"/>
      <c r="R572" s="159"/>
      <c r="S572" s="159"/>
      <c r="T572" s="159"/>
      <c r="U572" s="142"/>
      <c r="V572" s="144"/>
      <c r="W572" s="144"/>
      <c r="X572" s="64"/>
      <c r="Y572" s="64"/>
      <c r="Z572" s="64"/>
      <c r="AA572" s="64"/>
      <c r="AB572" s="64"/>
      <c r="AC572" s="64"/>
      <c r="AD572" s="64"/>
      <c r="AE572" s="64"/>
      <c r="AF572" s="64"/>
      <c r="AG572" s="64"/>
      <c r="AH572" s="64"/>
      <c r="AI572" s="64"/>
      <c r="AJ572" s="64"/>
      <c r="AK572" s="64"/>
      <c r="AL572" s="64"/>
      <c r="AM572" s="64"/>
      <c r="AN572" s="64"/>
      <c r="AO572" s="64"/>
      <c r="AP572" s="64"/>
      <c r="AQ572" s="64"/>
      <c r="AR572" s="64"/>
      <c r="AS572" s="64"/>
      <c r="AT572" s="64"/>
      <c r="AU572" s="64"/>
      <c r="AV572" s="64"/>
      <c r="AW572" s="64"/>
      <c r="AX572" s="64"/>
      <c r="AY572" s="64"/>
      <c r="AZ572" s="64"/>
      <c r="BA572" s="64"/>
      <c r="BB572" s="64"/>
      <c r="BC572" s="64"/>
      <c r="BD572" s="64"/>
      <c r="BE572" s="64"/>
      <c r="BF572" s="64"/>
      <c r="BG572" s="64"/>
      <c r="BH572" s="64"/>
      <c r="BI572" s="64"/>
      <c r="BJ572" s="64"/>
      <c r="BK572" s="64"/>
      <c r="BL572" s="64"/>
      <c r="BM572" s="64"/>
      <c r="BN572" s="64"/>
      <c r="BO572" s="64"/>
      <c r="BP572" s="64"/>
      <c r="BQ572" s="64"/>
      <c r="BR572" s="64"/>
      <c r="BS572" s="64"/>
      <c r="BT572" s="64"/>
      <c r="BU572" s="64"/>
      <c r="BV572" s="64"/>
    </row>
    <row r="573" spans="1:74" s="64" customFormat="1" outlineLevel="1" x14ac:dyDescent="0.25">
      <c r="A573" s="65"/>
      <c r="B573" s="71"/>
      <c r="C573" s="101"/>
      <c r="D573" s="98"/>
      <c r="E573" s="294"/>
      <c r="F573" s="242" t="s">
        <v>920</v>
      </c>
      <c r="G573" s="243" t="s">
        <v>921</v>
      </c>
      <c r="H573" s="73" t="s">
        <v>370</v>
      </c>
      <c r="I573" s="117">
        <v>1</v>
      </c>
      <c r="J573" s="118"/>
      <c r="K573" s="119"/>
      <c r="L573" s="120"/>
      <c r="M573" s="121"/>
      <c r="N573" s="116"/>
      <c r="O573" s="122"/>
      <c r="P573" s="122"/>
      <c r="Q573" s="122"/>
      <c r="R573" s="122"/>
      <c r="S573" s="122"/>
      <c r="T573" s="122"/>
      <c r="U573" s="122"/>
      <c r="V573" s="123"/>
      <c r="W573" s="123"/>
    </row>
    <row r="574" spans="1:74" s="155" customFormat="1" x14ac:dyDescent="0.25">
      <c r="A574" s="201" t="s">
        <v>922</v>
      </c>
      <c r="B574" s="146" t="s">
        <v>923</v>
      </c>
      <c r="C574" s="147" t="s">
        <v>924</v>
      </c>
      <c r="D574" s="148"/>
      <c r="E574" s="287"/>
      <c r="F574" s="240"/>
      <c r="G574" s="241"/>
      <c r="H574" s="150"/>
      <c r="I574" s="151"/>
      <c r="J574" s="278"/>
      <c r="K574" s="152"/>
      <c r="L574" s="75"/>
      <c r="M574" s="153"/>
      <c r="N574" s="149"/>
      <c r="O574" s="150"/>
      <c r="P574" s="150"/>
      <c r="Q574" s="150"/>
      <c r="R574" s="150"/>
      <c r="S574" s="150"/>
      <c r="T574" s="150"/>
      <c r="U574" s="150"/>
      <c r="V574" s="154"/>
      <c r="W574" s="154"/>
      <c r="X574" s="64"/>
      <c r="Y574" s="64"/>
      <c r="Z574" s="64"/>
      <c r="AA574" s="64"/>
      <c r="AB574" s="64"/>
      <c r="AC574" s="64"/>
      <c r="AD574" s="64"/>
      <c r="AE574" s="64"/>
      <c r="AF574" s="64"/>
      <c r="AG574" s="64"/>
      <c r="AH574" s="64"/>
      <c r="AI574" s="64"/>
      <c r="AJ574" s="64"/>
      <c r="AK574" s="64"/>
      <c r="AL574" s="64"/>
      <c r="AM574" s="64"/>
      <c r="AN574" s="64"/>
      <c r="AO574" s="64"/>
      <c r="AP574" s="64"/>
      <c r="AQ574" s="64"/>
      <c r="AR574" s="64"/>
      <c r="AS574" s="64"/>
      <c r="AT574" s="64"/>
      <c r="AU574" s="64"/>
      <c r="AV574" s="64"/>
      <c r="AW574" s="64"/>
      <c r="AX574" s="64"/>
      <c r="AY574" s="64"/>
      <c r="AZ574" s="64"/>
      <c r="BA574" s="64"/>
      <c r="BB574" s="64"/>
      <c r="BC574" s="64"/>
      <c r="BD574" s="64"/>
      <c r="BE574" s="64"/>
      <c r="BF574" s="64"/>
      <c r="BG574" s="64"/>
      <c r="BH574" s="64"/>
      <c r="BI574" s="64"/>
      <c r="BJ574" s="64"/>
      <c r="BK574" s="64"/>
      <c r="BL574" s="64"/>
      <c r="BM574" s="64"/>
      <c r="BN574" s="64"/>
      <c r="BO574" s="64"/>
      <c r="BP574" s="64"/>
      <c r="BQ574" s="64"/>
      <c r="BR574" s="64"/>
      <c r="BS574" s="64"/>
      <c r="BT574" s="64"/>
      <c r="BU574" s="64"/>
      <c r="BV574" s="64"/>
    </row>
    <row r="575" spans="1:74" s="145" customFormat="1" x14ac:dyDescent="0.25">
      <c r="A575" s="337" t="s">
        <v>1604</v>
      </c>
      <c r="B575" s="338"/>
      <c r="C575" s="339"/>
      <c r="D575" s="288"/>
      <c r="E575" s="289">
        <f>D575*1.18</f>
        <v>0</v>
      </c>
      <c r="F575" s="161"/>
      <c r="G575" s="162"/>
      <c r="H575" s="156"/>
      <c r="I575" s="157"/>
      <c r="J575" s="158"/>
      <c r="K575" s="143"/>
      <c r="L575" s="44"/>
      <c r="M575" s="51" t="s">
        <v>1367</v>
      </c>
      <c r="N575" s="228"/>
      <c r="O575" s="7"/>
      <c r="P575" s="7"/>
      <c r="Q575" s="7"/>
      <c r="R575" s="7"/>
      <c r="S575" s="7"/>
      <c r="T575" s="7"/>
      <c r="U575" s="142"/>
      <c r="V575" s="144"/>
      <c r="W575" s="144"/>
      <c r="X575" s="64"/>
      <c r="Y575" s="64"/>
      <c r="Z575" s="64"/>
      <c r="AA575" s="64"/>
      <c r="AB575" s="64"/>
      <c r="AC575" s="64"/>
      <c r="AD575" s="64"/>
      <c r="AE575" s="64"/>
      <c r="AF575" s="64"/>
      <c r="AG575" s="64"/>
      <c r="AH575" s="64"/>
      <c r="AI575" s="64"/>
      <c r="AJ575" s="64"/>
      <c r="AK575" s="64"/>
      <c r="AL575" s="64"/>
      <c r="AM575" s="64"/>
      <c r="AN575" s="64"/>
      <c r="AO575" s="64"/>
      <c r="AP575" s="64"/>
      <c r="AQ575" s="64"/>
      <c r="AR575" s="64"/>
      <c r="AS575" s="64"/>
      <c r="AT575" s="64"/>
      <c r="AU575" s="64"/>
      <c r="AV575" s="64"/>
      <c r="AW575" s="64"/>
      <c r="AX575" s="64"/>
      <c r="AY575" s="64"/>
      <c r="AZ575" s="64"/>
      <c r="BA575" s="64"/>
      <c r="BB575" s="64"/>
      <c r="BC575" s="64"/>
      <c r="BD575" s="64"/>
      <c r="BE575" s="64"/>
      <c r="BF575" s="64"/>
      <c r="BG575" s="64"/>
      <c r="BH575" s="64"/>
      <c r="BI575" s="64"/>
      <c r="BJ575" s="64"/>
      <c r="BK575" s="64"/>
      <c r="BL575" s="64"/>
      <c r="BM575" s="64"/>
      <c r="BN575" s="64"/>
      <c r="BO575" s="64"/>
      <c r="BP575" s="64"/>
      <c r="BQ575" s="64"/>
      <c r="BR575" s="64"/>
      <c r="BS575" s="64"/>
      <c r="BT575" s="64"/>
      <c r="BU575" s="64"/>
      <c r="BV575" s="64"/>
    </row>
    <row r="576" spans="1:74" s="145" customFormat="1" x14ac:dyDescent="0.25">
      <c r="A576" s="1"/>
      <c r="B576" s="2"/>
      <c r="C576" s="101"/>
      <c r="D576" s="84"/>
      <c r="E576" s="134"/>
      <c r="F576" s="343" t="s">
        <v>1549</v>
      </c>
      <c r="G576" s="344"/>
      <c r="H576" s="344"/>
      <c r="I576" s="345"/>
      <c r="J576" s="279"/>
      <c r="K576" s="141">
        <f>J576*1.18</f>
        <v>0</v>
      </c>
      <c r="L576" s="37"/>
      <c r="M576" s="51" t="s">
        <v>1368</v>
      </c>
      <c r="N576" s="228"/>
      <c r="O576" s="159"/>
      <c r="P576" s="159"/>
      <c r="Q576" s="159"/>
      <c r="R576" s="159"/>
      <c r="S576" s="159"/>
      <c r="T576" s="159"/>
      <c r="U576" s="142"/>
      <c r="V576" s="144"/>
      <c r="W576" s="144"/>
      <c r="X576" s="64"/>
      <c r="Y576" s="64"/>
      <c r="Z576" s="64"/>
      <c r="AA576" s="64"/>
      <c r="AB576" s="64"/>
      <c r="AC576" s="64"/>
      <c r="AD576" s="64"/>
      <c r="AE576" s="64"/>
      <c r="AF576" s="64"/>
      <c r="AG576" s="64"/>
      <c r="AH576" s="64"/>
      <c r="AI576" s="64"/>
      <c r="AJ576" s="64"/>
      <c r="AK576" s="64"/>
      <c r="AL576" s="64"/>
      <c r="AM576" s="64"/>
      <c r="AN576" s="64"/>
      <c r="AO576" s="64"/>
      <c r="AP576" s="64"/>
      <c r="AQ576" s="64"/>
      <c r="AR576" s="64"/>
      <c r="AS576" s="64"/>
      <c r="AT576" s="64"/>
      <c r="AU576" s="64"/>
      <c r="AV576" s="64"/>
      <c r="AW576" s="64"/>
      <c r="AX576" s="64"/>
      <c r="AY576" s="64"/>
      <c r="AZ576" s="64"/>
      <c r="BA576" s="64"/>
      <c r="BB576" s="64"/>
      <c r="BC576" s="64"/>
      <c r="BD576" s="64"/>
      <c r="BE576" s="64"/>
      <c r="BF576" s="64"/>
      <c r="BG576" s="64"/>
      <c r="BH576" s="64"/>
      <c r="BI576" s="64"/>
      <c r="BJ576" s="64"/>
      <c r="BK576" s="64"/>
      <c r="BL576" s="64"/>
      <c r="BM576" s="64"/>
      <c r="BN576" s="64"/>
      <c r="BO576" s="64"/>
      <c r="BP576" s="64"/>
      <c r="BQ576" s="64"/>
      <c r="BR576" s="64"/>
      <c r="BS576" s="64"/>
      <c r="BT576" s="64"/>
      <c r="BU576" s="64"/>
      <c r="BV576" s="64"/>
    </row>
    <row r="577" spans="1:74" s="64" customFormat="1" outlineLevel="1" x14ac:dyDescent="0.25">
      <c r="A577" s="65"/>
      <c r="B577" s="71"/>
      <c r="C577" s="101"/>
      <c r="D577" s="98"/>
      <c r="E577" s="294"/>
      <c r="F577" s="242" t="s">
        <v>925</v>
      </c>
      <c r="G577" s="243" t="s">
        <v>1265</v>
      </c>
      <c r="H577" s="73" t="s">
        <v>370</v>
      </c>
      <c r="I577" s="117">
        <v>1</v>
      </c>
      <c r="J577" s="118"/>
      <c r="K577" s="119"/>
      <c r="L577" s="120"/>
      <c r="M577" s="121"/>
      <c r="N577" s="116"/>
      <c r="O577" s="122"/>
      <c r="P577" s="122"/>
      <c r="Q577" s="122"/>
      <c r="R577" s="122"/>
      <c r="S577" s="122"/>
      <c r="T577" s="122"/>
      <c r="U577" s="122"/>
      <c r="V577" s="123"/>
      <c r="W577" s="123"/>
    </row>
    <row r="578" spans="1:74" s="155" customFormat="1" x14ac:dyDescent="0.25">
      <c r="A578" s="201" t="s">
        <v>927</v>
      </c>
      <c r="B578" s="146" t="s">
        <v>1416</v>
      </c>
      <c r="C578" s="147" t="s">
        <v>15</v>
      </c>
      <c r="D578" s="148"/>
      <c r="E578" s="287"/>
      <c r="F578" s="240"/>
      <c r="G578" s="241"/>
      <c r="H578" s="150"/>
      <c r="I578" s="151"/>
      <c r="J578" s="278"/>
      <c r="K578" s="152"/>
      <c r="L578" s="75"/>
      <c r="M578" s="153"/>
      <c r="N578" s="149"/>
      <c r="O578" s="150"/>
      <c r="P578" s="150"/>
      <c r="Q578" s="150"/>
      <c r="R578" s="150"/>
      <c r="S578" s="150"/>
      <c r="T578" s="150"/>
      <c r="U578" s="150"/>
      <c r="V578" s="154"/>
      <c r="W578" s="154"/>
      <c r="X578" s="64"/>
      <c r="Y578" s="64"/>
      <c r="Z578" s="64"/>
      <c r="AA578" s="64"/>
      <c r="AB578" s="64"/>
      <c r="AC578" s="64"/>
      <c r="AD578" s="64"/>
      <c r="AE578" s="64"/>
      <c r="AF578" s="64"/>
      <c r="AG578" s="64"/>
      <c r="AH578" s="64"/>
      <c r="AI578" s="64"/>
      <c r="AJ578" s="64"/>
      <c r="AK578" s="64"/>
      <c r="AL578" s="64"/>
      <c r="AM578" s="64"/>
      <c r="AN578" s="64"/>
      <c r="AO578" s="64"/>
      <c r="AP578" s="64"/>
      <c r="AQ578" s="64"/>
      <c r="AR578" s="64"/>
      <c r="AS578" s="64"/>
      <c r="AT578" s="64"/>
      <c r="AU578" s="64"/>
      <c r="AV578" s="64"/>
      <c r="AW578" s="64"/>
      <c r="AX578" s="64"/>
      <c r="AY578" s="64"/>
      <c r="AZ578" s="64"/>
      <c r="BA578" s="64"/>
      <c r="BB578" s="64"/>
      <c r="BC578" s="64"/>
      <c r="BD578" s="64"/>
      <c r="BE578" s="64"/>
      <c r="BF578" s="64"/>
      <c r="BG578" s="64"/>
      <c r="BH578" s="64"/>
      <c r="BI578" s="64"/>
      <c r="BJ578" s="64"/>
      <c r="BK578" s="64"/>
      <c r="BL578" s="64"/>
      <c r="BM578" s="64"/>
      <c r="BN578" s="64"/>
      <c r="BO578" s="64"/>
      <c r="BP578" s="64"/>
      <c r="BQ578" s="64"/>
      <c r="BR578" s="64"/>
      <c r="BS578" s="64"/>
      <c r="BT578" s="64"/>
      <c r="BU578" s="64"/>
      <c r="BV578" s="64"/>
    </row>
    <row r="579" spans="1:74" s="145" customFormat="1" x14ac:dyDescent="0.25">
      <c r="A579" s="337" t="s">
        <v>1605</v>
      </c>
      <c r="B579" s="338"/>
      <c r="C579" s="339"/>
      <c r="D579" s="288"/>
      <c r="E579" s="289">
        <f>D579*1.18</f>
        <v>0</v>
      </c>
      <c r="F579" s="161"/>
      <c r="G579" s="162"/>
      <c r="H579" s="156"/>
      <c r="I579" s="157"/>
      <c r="J579" s="158"/>
      <c r="K579" s="143"/>
      <c r="L579" s="44"/>
      <c r="M579" s="51" t="s">
        <v>1369</v>
      </c>
      <c r="N579" s="228"/>
      <c r="O579" s="7"/>
      <c r="P579" s="7"/>
      <c r="Q579" s="7"/>
      <c r="R579" s="7"/>
      <c r="S579" s="7"/>
      <c r="T579" s="7"/>
      <c r="U579" s="142"/>
      <c r="V579" s="144"/>
      <c r="W579" s="144"/>
      <c r="X579" s="64"/>
      <c r="Y579" s="64"/>
      <c r="Z579" s="64"/>
      <c r="AA579" s="64"/>
      <c r="AB579" s="64"/>
      <c r="AC579" s="64"/>
      <c r="AD579" s="64"/>
      <c r="AE579" s="64"/>
      <c r="AF579" s="64"/>
      <c r="AG579" s="64"/>
      <c r="AH579" s="64"/>
      <c r="AI579" s="64"/>
      <c r="AJ579" s="64"/>
      <c r="AK579" s="64"/>
      <c r="AL579" s="64"/>
      <c r="AM579" s="64"/>
      <c r="AN579" s="64"/>
      <c r="AO579" s="64"/>
      <c r="AP579" s="64"/>
      <c r="AQ579" s="64"/>
      <c r="AR579" s="64"/>
      <c r="AS579" s="64"/>
      <c r="AT579" s="64"/>
      <c r="AU579" s="64"/>
      <c r="AV579" s="64"/>
      <c r="AW579" s="64"/>
      <c r="AX579" s="64"/>
      <c r="AY579" s="64"/>
      <c r="AZ579" s="64"/>
      <c r="BA579" s="64"/>
      <c r="BB579" s="64"/>
      <c r="BC579" s="64"/>
      <c r="BD579" s="64"/>
      <c r="BE579" s="64"/>
      <c r="BF579" s="64"/>
      <c r="BG579" s="64"/>
      <c r="BH579" s="64"/>
      <c r="BI579" s="64"/>
      <c r="BJ579" s="64"/>
      <c r="BK579" s="64"/>
      <c r="BL579" s="64"/>
      <c r="BM579" s="64"/>
      <c r="BN579" s="64"/>
      <c r="BO579" s="64"/>
      <c r="BP579" s="64"/>
      <c r="BQ579" s="64"/>
      <c r="BR579" s="64"/>
      <c r="BS579" s="64"/>
      <c r="BT579" s="64"/>
      <c r="BU579" s="64"/>
      <c r="BV579" s="64"/>
    </row>
    <row r="580" spans="1:74" s="145" customFormat="1" x14ac:dyDescent="0.25">
      <c r="A580" s="1"/>
      <c r="B580" s="2"/>
      <c r="C580" s="101"/>
      <c r="D580" s="84"/>
      <c r="E580" s="134"/>
      <c r="F580" s="343" t="s">
        <v>1550</v>
      </c>
      <c r="G580" s="344"/>
      <c r="H580" s="344"/>
      <c r="I580" s="345"/>
      <c r="J580" s="279"/>
      <c r="K580" s="141">
        <f>J580*1.18</f>
        <v>0</v>
      </c>
      <c r="L580" s="37"/>
      <c r="M580" s="51" t="s">
        <v>1370</v>
      </c>
      <c r="N580" s="228"/>
      <c r="O580" s="159"/>
      <c r="P580" s="159"/>
      <c r="Q580" s="159"/>
      <c r="R580" s="159"/>
      <c r="S580" s="159"/>
      <c r="T580" s="159"/>
      <c r="U580" s="142"/>
      <c r="V580" s="144"/>
      <c r="W580" s="144"/>
      <c r="X580" s="64"/>
      <c r="Y580" s="64"/>
      <c r="Z580" s="64"/>
      <c r="AA580" s="64"/>
      <c r="AB580" s="64"/>
      <c r="AC580" s="64"/>
      <c r="AD580" s="64"/>
      <c r="AE580" s="64"/>
      <c r="AF580" s="64"/>
      <c r="AG580" s="64"/>
      <c r="AH580" s="64"/>
      <c r="AI580" s="64"/>
      <c r="AJ580" s="64"/>
      <c r="AK580" s="64"/>
      <c r="AL580" s="64"/>
      <c r="AM580" s="64"/>
      <c r="AN580" s="64"/>
      <c r="AO580" s="64"/>
      <c r="AP580" s="64"/>
      <c r="AQ580" s="64"/>
      <c r="AR580" s="64"/>
      <c r="AS580" s="64"/>
      <c r="AT580" s="64"/>
      <c r="AU580" s="64"/>
      <c r="AV580" s="64"/>
      <c r="AW580" s="64"/>
      <c r="AX580" s="64"/>
      <c r="AY580" s="64"/>
      <c r="AZ580" s="64"/>
      <c r="BA580" s="64"/>
      <c r="BB580" s="64"/>
      <c r="BC580" s="64"/>
      <c r="BD580" s="64"/>
      <c r="BE580" s="64"/>
      <c r="BF580" s="64"/>
      <c r="BG580" s="64"/>
      <c r="BH580" s="64"/>
      <c r="BI580" s="64"/>
      <c r="BJ580" s="64"/>
      <c r="BK580" s="64"/>
      <c r="BL580" s="64"/>
      <c r="BM580" s="64"/>
      <c r="BN580" s="64"/>
      <c r="BO580" s="64"/>
      <c r="BP580" s="64"/>
      <c r="BQ580" s="64"/>
      <c r="BR580" s="64"/>
      <c r="BS580" s="64"/>
      <c r="BT580" s="64"/>
      <c r="BU580" s="64"/>
      <c r="BV580" s="64"/>
    </row>
    <row r="581" spans="1:74" s="64" customFormat="1" outlineLevel="1" x14ac:dyDescent="0.25">
      <c r="A581" s="65"/>
      <c r="B581" s="71"/>
      <c r="C581" s="101"/>
      <c r="D581" s="98"/>
      <c r="E581" s="291"/>
      <c r="F581" s="242" t="s">
        <v>1267</v>
      </c>
      <c r="G581" s="243" t="s">
        <v>926</v>
      </c>
      <c r="H581" s="73" t="s">
        <v>370</v>
      </c>
      <c r="I581" s="74">
        <v>1</v>
      </c>
      <c r="J581" s="102"/>
      <c r="K581" s="66"/>
      <c r="L581" s="75"/>
      <c r="M581" s="49"/>
      <c r="N581" s="79"/>
      <c r="O581" s="67"/>
      <c r="P581" s="67"/>
      <c r="Q581" s="67"/>
      <c r="R581" s="67"/>
      <c r="S581" s="67"/>
      <c r="T581" s="67"/>
      <c r="U581" s="67"/>
      <c r="V581" s="70"/>
      <c r="W581" s="70"/>
    </row>
    <row r="582" spans="1:74" s="155" customFormat="1" x14ac:dyDescent="0.25">
      <c r="A582" s="201" t="s">
        <v>931</v>
      </c>
      <c r="B582" s="146" t="s">
        <v>1415</v>
      </c>
      <c r="C582" s="147" t="s">
        <v>928</v>
      </c>
      <c r="D582" s="148"/>
      <c r="E582" s="287"/>
      <c r="F582" s="240"/>
      <c r="G582" s="241"/>
      <c r="H582" s="150"/>
      <c r="I582" s="151"/>
      <c r="J582" s="278"/>
      <c r="K582" s="152"/>
      <c r="L582" s="75"/>
      <c r="M582" s="153"/>
      <c r="N582" s="149"/>
      <c r="O582" s="150"/>
      <c r="P582" s="150"/>
      <c r="Q582" s="150"/>
      <c r="R582" s="150"/>
      <c r="S582" s="150"/>
      <c r="T582" s="150"/>
      <c r="U582" s="150"/>
      <c r="V582" s="154"/>
      <c r="W582" s="154"/>
      <c r="X582" s="64"/>
      <c r="Y582" s="64"/>
      <c r="Z582" s="64"/>
      <c r="AA582" s="64"/>
      <c r="AB582" s="64"/>
      <c r="AC582" s="64"/>
      <c r="AD582" s="64"/>
      <c r="AE582" s="64"/>
      <c r="AF582" s="64"/>
      <c r="AG582" s="64"/>
      <c r="AH582" s="64"/>
      <c r="AI582" s="64"/>
      <c r="AJ582" s="64"/>
      <c r="AK582" s="64"/>
      <c r="AL582" s="64"/>
      <c r="AM582" s="64"/>
      <c r="AN582" s="64"/>
      <c r="AO582" s="64"/>
      <c r="AP582" s="64"/>
      <c r="AQ582" s="64"/>
      <c r="AR582" s="64"/>
      <c r="AS582" s="64"/>
      <c r="AT582" s="64"/>
      <c r="AU582" s="64"/>
      <c r="AV582" s="64"/>
      <c r="AW582" s="64"/>
      <c r="AX582" s="64"/>
      <c r="AY582" s="64"/>
      <c r="AZ582" s="64"/>
      <c r="BA582" s="64"/>
      <c r="BB582" s="64"/>
      <c r="BC582" s="64"/>
      <c r="BD582" s="64"/>
      <c r="BE582" s="64"/>
      <c r="BF582" s="64"/>
      <c r="BG582" s="64"/>
      <c r="BH582" s="64"/>
      <c r="BI582" s="64"/>
      <c r="BJ582" s="64"/>
      <c r="BK582" s="64"/>
      <c r="BL582" s="64"/>
      <c r="BM582" s="64"/>
      <c r="BN582" s="64"/>
      <c r="BO582" s="64"/>
      <c r="BP582" s="64"/>
      <c r="BQ582" s="64"/>
      <c r="BR582" s="64"/>
      <c r="BS582" s="64"/>
      <c r="BT582" s="64"/>
      <c r="BU582" s="64"/>
      <c r="BV582" s="64"/>
    </row>
    <row r="583" spans="1:74" s="145" customFormat="1" x14ac:dyDescent="0.25">
      <c r="A583" s="337" t="s">
        <v>1606</v>
      </c>
      <c r="B583" s="338"/>
      <c r="C583" s="339"/>
      <c r="D583" s="288"/>
      <c r="E583" s="289">
        <f>D583*1.18</f>
        <v>0</v>
      </c>
      <c r="F583" s="161"/>
      <c r="G583" s="162"/>
      <c r="H583" s="156"/>
      <c r="I583" s="157"/>
      <c r="J583" s="158"/>
      <c r="K583" s="143"/>
      <c r="L583" s="44"/>
      <c r="M583" s="51" t="s">
        <v>1372</v>
      </c>
      <c r="N583" s="228"/>
      <c r="O583" s="7"/>
      <c r="P583" s="7"/>
      <c r="Q583" s="7"/>
      <c r="R583" s="7"/>
      <c r="S583" s="7"/>
      <c r="T583" s="7"/>
      <c r="U583" s="142"/>
      <c r="V583" s="144"/>
      <c r="W583" s="144"/>
      <c r="X583" s="64"/>
      <c r="Y583" s="64"/>
      <c r="Z583" s="64"/>
      <c r="AA583" s="64"/>
      <c r="AB583" s="64"/>
      <c r="AC583" s="64"/>
      <c r="AD583" s="64"/>
      <c r="AE583" s="64"/>
      <c r="AF583" s="64"/>
      <c r="AG583" s="64"/>
      <c r="AH583" s="64"/>
      <c r="AI583" s="64"/>
      <c r="AJ583" s="64"/>
      <c r="AK583" s="64"/>
      <c r="AL583" s="64"/>
      <c r="AM583" s="64"/>
      <c r="AN583" s="64"/>
      <c r="AO583" s="64"/>
      <c r="AP583" s="64"/>
      <c r="AQ583" s="64"/>
      <c r="AR583" s="64"/>
      <c r="AS583" s="64"/>
      <c r="AT583" s="64"/>
      <c r="AU583" s="64"/>
      <c r="AV583" s="64"/>
      <c r="AW583" s="64"/>
      <c r="AX583" s="64"/>
      <c r="AY583" s="64"/>
      <c r="AZ583" s="64"/>
      <c r="BA583" s="64"/>
      <c r="BB583" s="64"/>
      <c r="BC583" s="64"/>
      <c r="BD583" s="64"/>
      <c r="BE583" s="64"/>
      <c r="BF583" s="64"/>
      <c r="BG583" s="64"/>
      <c r="BH583" s="64"/>
      <c r="BI583" s="64"/>
      <c r="BJ583" s="64"/>
      <c r="BK583" s="64"/>
      <c r="BL583" s="64"/>
      <c r="BM583" s="64"/>
      <c r="BN583" s="64"/>
      <c r="BO583" s="64"/>
      <c r="BP583" s="64"/>
      <c r="BQ583" s="64"/>
      <c r="BR583" s="64"/>
      <c r="BS583" s="64"/>
      <c r="BT583" s="64"/>
      <c r="BU583" s="64"/>
      <c r="BV583" s="64"/>
    </row>
    <row r="584" spans="1:74" s="145" customFormat="1" x14ac:dyDescent="0.25">
      <c r="A584" s="1"/>
      <c r="B584" s="2"/>
      <c r="C584" s="101"/>
      <c r="D584" s="84"/>
      <c r="E584" s="134"/>
      <c r="F584" s="369" t="s">
        <v>1551</v>
      </c>
      <c r="G584" s="370"/>
      <c r="H584" s="370"/>
      <c r="I584" s="371"/>
      <c r="J584" s="279"/>
      <c r="K584" s="141">
        <f>J584*1.18</f>
        <v>0</v>
      </c>
      <c r="L584" s="37"/>
      <c r="M584" s="51" t="s">
        <v>1371</v>
      </c>
      <c r="N584" s="228"/>
      <c r="O584" s="159"/>
      <c r="P584" s="159"/>
      <c r="Q584" s="159"/>
      <c r="R584" s="159"/>
      <c r="S584" s="159"/>
      <c r="T584" s="159"/>
      <c r="U584" s="142"/>
      <c r="V584" s="144"/>
      <c r="W584" s="144"/>
      <c r="X584" s="64"/>
      <c r="Y584" s="64"/>
      <c r="Z584" s="64"/>
      <c r="AA584" s="64"/>
      <c r="AB584" s="64"/>
      <c r="AC584" s="64"/>
      <c r="AD584" s="64"/>
      <c r="AE584" s="64"/>
      <c r="AF584" s="64"/>
      <c r="AG584" s="64"/>
      <c r="AH584" s="64"/>
      <c r="AI584" s="64"/>
      <c r="AJ584" s="64"/>
      <c r="AK584" s="64"/>
      <c r="AL584" s="64"/>
      <c r="AM584" s="64"/>
      <c r="AN584" s="64"/>
      <c r="AO584" s="64"/>
      <c r="AP584" s="64"/>
      <c r="AQ584" s="64"/>
      <c r="AR584" s="64"/>
      <c r="AS584" s="64"/>
      <c r="AT584" s="64"/>
      <c r="AU584" s="64"/>
      <c r="AV584" s="64"/>
      <c r="AW584" s="64"/>
      <c r="AX584" s="64"/>
      <c r="AY584" s="64"/>
      <c r="AZ584" s="64"/>
      <c r="BA584" s="64"/>
      <c r="BB584" s="64"/>
      <c r="BC584" s="64"/>
      <c r="BD584" s="64"/>
      <c r="BE584" s="64"/>
      <c r="BF584" s="64"/>
      <c r="BG584" s="64"/>
      <c r="BH584" s="64"/>
      <c r="BI584" s="64"/>
      <c r="BJ584" s="64"/>
      <c r="BK584" s="64"/>
      <c r="BL584" s="64"/>
      <c r="BM584" s="64"/>
      <c r="BN584" s="64"/>
      <c r="BO584" s="64"/>
      <c r="BP584" s="64"/>
      <c r="BQ584" s="64"/>
      <c r="BR584" s="64"/>
      <c r="BS584" s="64"/>
      <c r="BT584" s="64"/>
      <c r="BU584" s="64"/>
      <c r="BV584" s="64"/>
    </row>
    <row r="585" spans="1:74" s="64" customFormat="1" outlineLevel="1" x14ac:dyDescent="0.25">
      <c r="A585" s="65"/>
      <c r="B585" s="71"/>
      <c r="C585" s="101"/>
      <c r="D585" s="98"/>
      <c r="E585" s="294"/>
      <c r="F585" s="253" t="s">
        <v>1268</v>
      </c>
      <c r="G585" s="243" t="s">
        <v>929</v>
      </c>
      <c r="H585" s="73" t="s">
        <v>370</v>
      </c>
      <c r="I585" s="117">
        <v>1</v>
      </c>
      <c r="J585" s="118"/>
      <c r="K585" s="119"/>
      <c r="L585" s="120"/>
      <c r="M585" s="121"/>
      <c r="N585" s="116"/>
      <c r="O585" s="122"/>
      <c r="P585" s="122"/>
      <c r="Q585" s="122"/>
      <c r="R585" s="122"/>
      <c r="S585" s="122"/>
      <c r="T585" s="122"/>
      <c r="U585" s="122"/>
      <c r="V585" s="123"/>
      <c r="W585" s="123"/>
    </row>
    <row r="586" spans="1:74" s="64" customFormat="1" outlineLevel="1" x14ac:dyDescent="0.25">
      <c r="A586" s="65"/>
      <c r="B586" s="71"/>
      <c r="C586" s="101"/>
      <c r="D586" s="98"/>
      <c r="E586" s="294"/>
      <c r="F586" s="253" t="s">
        <v>1269</v>
      </c>
      <c r="G586" s="243" t="s">
        <v>930</v>
      </c>
      <c r="H586" s="73" t="s">
        <v>370</v>
      </c>
      <c r="I586" s="117">
        <v>1</v>
      </c>
      <c r="J586" s="118"/>
      <c r="K586" s="119"/>
      <c r="L586" s="120"/>
      <c r="M586" s="121"/>
      <c r="N586" s="116"/>
      <c r="O586" s="122"/>
      <c r="P586" s="122"/>
      <c r="Q586" s="122"/>
      <c r="R586" s="122"/>
      <c r="S586" s="122"/>
      <c r="T586" s="122"/>
      <c r="U586" s="122"/>
      <c r="V586" s="123"/>
      <c r="W586" s="123"/>
    </row>
    <row r="587" spans="1:74" s="64" customFormat="1" outlineLevel="1" x14ac:dyDescent="0.25">
      <c r="A587" s="65"/>
      <c r="B587" s="71"/>
      <c r="C587" s="101"/>
      <c r="D587" s="98"/>
      <c r="E587" s="294"/>
      <c r="F587" s="253" t="s">
        <v>1270</v>
      </c>
      <c r="G587" s="243" t="s">
        <v>929</v>
      </c>
      <c r="H587" s="73" t="s">
        <v>370</v>
      </c>
      <c r="I587" s="74">
        <v>1</v>
      </c>
      <c r="J587" s="118"/>
      <c r="K587" s="119"/>
      <c r="L587" s="120"/>
      <c r="M587" s="121"/>
      <c r="N587" s="116"/>
      <c r="O587" s="122"/>
      <c r="P587" s="122"/>
      <c r="Q587" s="122"/>
      <c r="R587" s="122"/>
      <c r="S587" s="122"/>
      <c r="T587" s="122"/>
      <c r="U587" s="122"/>
      <c r="V587" s="123"/>
      <c r="W587" s="123"/>
    </row>
    <row r="588" spans="1:74" s="155" customFormat="1" x14ac:dyDescent="0.25">
      <c r="A588" s="201" t="s">
        <v>933</v>
      </c>
      <c r="B588" s="146" t="s">
        <v>932</v>
      </c>
      <c r="C588" s="147" t="s">
        <v>12</v>
      </c>
      <c r="D588" s="148"/>
      <c r="E588" s="287"/>
      <c r="F588" s="240"/>
      <c r="G588" s="241"/>
      <c r="H588" s="150"/>
      <c r="I588" s="151"/>
      <c r="J588" s="278"/>
      <c r="K588" s="152"/>
      <c r="L588" s="75"/>
      <c r="M588" s="153"/>
      <c r="N588" s="149"/>
      <c r="O588" s="150"/>
      <c r="P588" s="150"/>
      <c r="Q588" s="150"/>
      <c r="R588" s="150"/>
      <c r="S588" s="150"/>
      <c r="T588" s="150"/>
      <c r="U588" s="150"/>
      <c r="V588" s="154"/>
      <c r="W588" s="154"/>
      <c r="X588" s="64"/>
      <c r="Y588" s="64"/>
      <c r="Z588" s="64"/>
      <c r="AA588" s="64"/>
      <c r="AB588" s="64"/>
      <c r="AC588" s="64"/>
      <c r="AD588" s="64"/>
      <c r="AE588" s="64"/>
      <c r="AF588" s="64"/>
      <c r="AG588" s="64"/>
      <c r="AH588" s="64"/>
      <c r="AI588" s="64"/>
      <c r="AJ588" s="64"/>
      <c r="AK588" s="64"/>
      <c r="AL588" s="64"/>
      <c r="AM588" s="64"/>
      <c r="AN588" s="64"/>
      <c r="AO588" s="64"/>
      <c r="AP588" s="64"/>
      <c r="AQ588" s="64"/>
      <c r="AR588" s="64"/>
      <c r="AS588" s="64"/>
      <c r="AT588" s="64"/>
      <c r="AU588" s="64"/>
      <c r="AV588" s="64"/>
      <c r="AW588" s="64"/>
      <c r="AX588" s="64"/>
      <c r="AY588" s="64"/>
      <c r="AZ588" s="64"/>
      <c r="BA588" s="64"/>
      <c r="BB588" s="64"/>
      <c r="BC588" s="64"/>
      <c r="BD588" s="64"/>
      <c r="BE588" s="64"/>
      <c r="BF588" s="64"/>
      <c r="BG588" s="64"/>
      <c r="BH588" s="64"/>
      <c r="BI588" s="64"/>
      <c r="BJ588" s="64"/>
      <c r="BK588" s="64"/>
      <c r="BL588" s="64"/>
      <c r="BM588" s="64"/>
      <c r="BN588" s="64"/>
      <c r="BO588" s="64"/>
      <c r="BP588" s="64"/>
      <c r="BQ588" s="64"/>
      <c r="BR588" s="64"/>
      <c r="BS588" s="64"/>
      <c r="BT588" s="64"/>
      <c r="BU588" s="64"/>
      <c r="BV588" s="64"/>
    </row>
    <row r="589" spans="1:74" s="145" customFormat="1" x14ac:dyDescent="0.25">
      <c r="A589" s="337" t="s">
        <v>1607</v>
      </c>
      <c r="B589" s="338"/>
      <c r="C589" s="339"/>
      <c r="D589" s="288"/>
      <c r="E589" s="289">
        <f>D589*1.18</f>
        <v>0</v>
      </c>
      <c r="F589" s="161"/>
      <c r="G589" s="162"/>
      <c r="H589" s="156"/>
      <c r="I589" s="157"/>
      <c r="J589" s="158"/>
      <c r="K589" s="143"/>
      <c r="L589" s="44"/>
      <c r="M589" s="51" t="s">
        <v>1373</v>
      </c>
      <c r="N589" s="228"/>
      <c r="O589" s="7"/>
      <c r="P589" s="7"/>
      <c r="Q589" s="7"/>
      <c r="R589" s="7"/>
      <c r="S589" s="7"/>
      <c r="T589" s="7"/>
      <c r="U589" s="142"/>
      <c r="V589" s="144"/>
      <c r="W589" s="144"/>
      <c r="X589" s="64"/>
      <c r="Y589" s="64"/>
      <c r="Z589" s="64"/>
      <c r="AA589" s="64"/>
      <c r="AB589" s="64"/>
      <c r="AC589" s="64"/>
      <c r="AD589" s="64"/>
      <c r="AE589" s="64"/>
      <c r="AF589" s="64"/>
      <c r="AG589" s="64"/>
      <c r="AH589" s="64"/>
      <c r="AI589" s="64"/>
      <c r="AJ589" s="64"/>
      <c r="AK589" s="64"/>
      <c r="AL589" s="64"/>
      <c r="AM589" s="64"/>
      <c r="AN589" s="64"/>
      <c r="AO589" s="64"/>
      <c r="AP589" s="64"/>
      <c r="AQ589" s="64"/>
      <c r="AR589" s="64"/>
      <c r="AS589" s="64"/>
      <c r="AT589" s="64"/>
      <c r="AU589" s="64"/>
      <c r="AV589" s="64"/>
      <c r="AW589" s="64"/>
      <c r="AX589" s="64"/>
      <c r="AY589" s="64"/>
      <c r="AZ589" s="64"/>
      <c r="BA589" s="64"/>
      <c r="BB589" s="64"/>
      <c r="BC589" s="64"/>
      <c r="BD589" s="64"/>
      <c r="BE589" s="64"/>
      <c r="BF589" s="64"/>
      <c r="BG589" s="64"/>
      <c r="BH589" s="64"/>
      <c r="BI589" s="64"/>
      <c r="BJ589" s="64"/>
      <c r="BK589" s="64"/>
      <c r="BL589" s="64"/>
      <c r="BM589" s="64"/>
      <c r="BN589" s="64"/>
      <c r="BO589" s="64"/>
      <c r="BP589" s="64"/>
      <c r="BQ589" s="64"/>
      <c r="BR589" s="64"/>
      <c r="BS589" s="64"/>
      <c r="BT589" s="64"/>
      <c r="BU589" s="64"/>
      <c r="BV589" s="64"/>
    </row>
    <row r="590" spans="1:74" s="145" customFormat="1" x14ac:dyDescent="0.25">
      <c r="A590" s="1"/>
      <c r="B590" s="2"/>
      <c r="C590" s="101"/>
      <c r="D590" s="84"/>
      <c r="E590" s="134"/>
      <c r="F590" s="369" t="s">
        <v>1552</v>
      </c>
      <c r="G590" s="370"/>
      <c r="H590" s="370"/>
      <c r="I590" s="371"/>
      <c r="J590" s="279"/>
      <c r="K590" s="141">
        <f>J590*1.18</f>
        <v>0</v>
      </c>
      <c r="L590" s="37"/>
      <c r="M590" s="51" t="s">
        <v>1374</v>
      </c>
      <c r="N590" s="228"/>
      <c r="O590" s="159"/>
      <c r="P590" s="159"/>
      <c r="Q590" s="159"/>
      <c r="R590" s="159"/>
      <c r="S590" s="159"/>
      <c r="T590" s="159"/>
      <c r="U590" s="142"/>
      <c r="V590" s="144"/>
      <c r="W590" s="144"/>
      <c r="X590" s="64"/>
      <c r="Y590" s="64"/>
      <c r="Z590" s="64"/>
      <c r="AA590" s="64"/>
      <c r="AB590" s="64"/>
      <c r="AC590" s="64"/>
      <c r="AD590" s="64"/>
      <c r="AE590" s="64"/>
      <c r="AF590" s="64"/>
      <c r="AG590" s="64"/>
      <c r="AH590" s="64"/>
      <c r="AI590" s="64"/>
      <c r="AJ590" s="64"/>
      <c r="AK590" s="64"/>
      <c r="AL590" s="64"/>
      <c r="AM590" s="64"/>
      <c r="AN590" s="64"/>
      <c r="AO590" s="64"/>
      <c r="AP590" s="64"/>
      <c r="AQ590" s="64"/>
      <c r="AR590" s="64"/>
      <c r="AS590" s="64"/>
      <c r="AT590" s="64"/>
      <c r="AU590" s="64"/>
      <c r="AV590" s="64"/>
      <c r="AW590" s="64"/>
      <c r="AX590" s="64"/>
      <c r="AY590" s="64"/>
      <c r="AZ590" s="64"/>
      <c r="BA590" s="64"/>
      <c r="BB590" s="64"/>
      <c r="BC590" s="64"/>
      <c r="BD590" s="64"/>
      <c r="BE590" s="64"/>
      <c r="BF590" s="64"/>
      <c r="BG590" s="64"/>
      <c r="BH590" s="64"/>
      <c r="BI590" s="64"/>
      <c r="BJ590" s="64"/>
      <c r="BK590" s="64"/>
      <c r="BL590" s="64"/>
      <c r="BM590" s="64"/>
      <c r="BN590" s="64"/>
      <c r="BO590" s="64"/>
      <c r="BP590" s="64"/>
      <c r="BQ590" s="64"/>
      <c r="BR590" s="64"/>
      <c r="BS590" s="64"/>
      <c r="BT590" s="64"/>
      <c r="BU590" s="64"/>
      <c r="BV590" s="64"/>
    </row>
    <row r="591" spans="1:74" s="64" customFormat="1" outlineLevel="1" x14ac:dyDescent="0.25">
      <c r="A591" s="65"/>
      <c r="B591" s="71"/>
      <c r="C591" s="101"/>
      <c r="D591" s="98"/>
      <c r="E591" s="294"/>
      <c r="F591" s="242" t="s">
        <v>1271</v>
      </c>
      <c r="G591" s="243" t="s">
        <v>1266</v>
      </c>
      <c r="H591" s="73" t="s">
        <v>370</v>
      </c>
      <c r="I591" s="117">
        <v>1</v>
      </c>
      <c r="J591" s="118"/>
      <c r="K591" s="119"/>
      <c r="L591" s="120"/>
      <c r="M591" s="121"/>
      <c r="N591" s="116"/>
      <c r="O591" s="122"/>
      <c r="P591" s="122"/>
      <c r="Q591" s="122"/>
      <c r="R591" s="122"/>
      <c r="S591" s="122"/>
      <c r="T591" s="122"/>
      <c r="U591" s="122"/>
      <c r="V591" s="123"/>
      <c r="W591" s="123"/>
    </row>
    <row r="592" spans="1:74" s="155" customFormat="1" x14ac:dyDescent="0.25">
      <c r="A592" s="201" t="s">
        <v>943</v>
      </c>
      <c r="B592" s="146" t="s">
        <v>934</v>
      </c>
      <c r="C592" s="147" t="s">
        <v>935</v>
      </c>
      <c r="D592" s="148"/>
      <c r="E592" s="287"/>
      <c r="F592" s="240"/>
      <c r="G592" s="241"/>
      <c r="H592" s="150"/>
      <c r="I592" s="151"/>
      <c r="J592" s="278"/>
      <c r="K592" s="152"/>
      <c r="L592" s="75"/>
      <c r="M592" s="153"/>
      <c r="N592" s="149"/>
      <c r="O592" s="150"/>
      <c r="P592" s="150"/>
      <c r="Q592" s="150"/>
      <c r="R592" s="150"/>
      <c r="S592" s="150"/>
      <c r="T592" s="150"/>
      <c r="U592" s="150"/>
      <c r="V592" s="154"/>
      <c r="W592" s="154"/>
      <c r="X592" s="64"/>
      <c r="Y592" s="64"/>
      <c r="Z592" s="64"/>
      <c r="AA592" s="64"/>
      <c r="AB592" s="64"/>
      <c r="AC592" s="64"/>
      <c r="AD592" s="64"/>
      <c r="AE592" s="64"/>
      <c r="AF592" s="64"/>
      <c r="AG592" s="64"/>
      <c r="AH592" s="64"/>
      <c r="AI592" s="64"/>
      <c r="AJ592" s="64"/>
      <c r="AK592" s="64"/>
      <c r="AL592" s="64"/>
      <c r="AM592" s="64"/>
      <c r="AN592" s="64"/>
      <c r="AO592" s="64"/>
      <c r="AP592" s="64"/>
      <c r="AQ592" s="64"/>
      <c r="AR592" s="64"/>
      <c r="AS592" s="64"/>
      <c r="AT592" s="64"/>
      <c r="AU592" s="64"/>
      <c r="AV592" s="64"/>
      <c r="AW592" s="64"/>
      <c r="AX592" s="64"/>
      <c r="AY592" s="64"/>
      <c r="AZ592" s="64"/>
      <c r="BA592" s="64"/>
      <c r="BB592" s="64"/>
      <c r="BC592" s="64"/>
      <c r="BD592" s="64"/>
      <c r="BE592" s="64"/>
      <c r="BF592" s="64"/>
      <c r="BG592" s="64"/>
      <c r="BH592" s="64"/>
      <c r="BI592" s="64"/>
      <c r="BJ592" s="64"/>
      <c r="BK592" s="64"/>
      <c r="BL592" s="64"/>
      <c r="BM592" s="64"/>
      <c r="BN592" s="64"/>
      <c r="BO592" s="64"/>
      <c r="BP592" s="64"/>
      <c r="BQ592" s="64"/>
      <c r="BR592" s="64"/>
      <c r="BS592" s="64"/>
      <c r="BT592" s="64"/>
      <c r="BU592" s="64"/>
      <c r="BV592" s="64"/>
    </row>
    <row r="593" spans="1:74" s="145" customFormat="1" x14ac:dyDescent="0.25">
      <c r="A593" s="337" t="s">
        <v>1608</v>
      </c>
      <c r="B593" s="338"/>
      <c r="C593" s="339"/>
      <c r="D593" s="288"/>
      <c r="E593" s="289">
        <f>D593*1.18</f>
        <v>0</v>
      </c>
      <c r="F593" s="161"/>
      <c r="G593" s="162"/>
      <c r="H593" s="156"/>
      <c r="I593" s="157"/>
      <c r="J593" s="158"/>
      <c r="K593" s="143"/>
      <c r="L593" s="44"/>
      <c r="M593" s="51" t="s">
        <v>1375</v>
      </c>
      <c r="N593" s="228"/>
      <c r="O593" s="7"/>
      <c r="P593" s="7"/>
      <c r="Q593" s="7"/>
      <c r="R593" s="7"/>
      <c r="S593" s="7"/>
      <c r="T593" s="7"/>
      <c r="U593" s="142"/>
      <c r="V593" s="144"/>
      <c r="W593" s="144"/>
      <c r="X593" s="64"/>
      <c r="Y593" s="64"/>
      <c r="Z593" s="64"/>
      <c r="AA593" s="64"/>
      <c r="AB593" s="64"/>
      <c r="AC593" s="64"/>
      <c r="AD593" s="64"/>
      <c r="AE593" s="64"/>
      <c r="AF593" s="64"/>
      <c r="AG593" s="64"/>
      <c r="AH593" s="64"/>
      <c r="AI593" s="64"/>
      <c r="AJ593" s="64"/>
      <c r="AK593" s="64"/>
      <c r="AL593" s="64"/>
      <c r="AM593" s="64"/>
      <c r="AN593" s="64"/>
      <c r="AO593" s="64"/>
      <c r="AP593" s="64"/>
      <c r="AQ593" s="64"/>
      <c r="AR593" s="64"/>
      <c r="AS593" s="64"/>
      <c r="AT593" s="64"/>
      <c r="AU593" s="64"/>
      <c r="AV593" s="64"/>
      <c r="AW593" s="64"/>
      <c r="AX593" s="64"/>
      <c r="AY593" s="64"/>
      <c r="AZ593" s="64"/>
      <c r="BA593" s="64"/>
      <c r="BB593" s="64"/>
      <c r="BC593" s="64"/>
      <c r="BD593" s="64"/>
      <c r="BE593" s="64"/>
      <c r="BF593" s="64"/>
      <c r="BG593" s="64"/>
      <c r="BH593" s="64"/>
      <c r="BI593" s="64"/>
      <c r="BJ593" s="64"/>
      <c r="BK593" s="64"/>
      <c r="BL593" s="64"/>
      <c r="BM593" s="64"/>
      <c r="BN593" s="64"/>
      <c r="BO593" s="64"/>
      <c r="BP593" s="64"/>
      <c r="BQ593" s="64"/>
      <c r="BR593" s="64"/>
      <c r="BS593" s="64"/>
      <c r="BT593" s="64"/>
      <c r="BU593" s="64"/>
      <c r="BV593" s="64"/>
    </row>
    <row r="594" spans="1:74" s="145" customFormat="1" x14ac:dyDescent="0.25">
      <c r="A594" s="1"/>
      <c r="B594" s="2"/>
      <c r="C594" s="101"/>
      <c r="D594" s="84"/>
      <c r="E594" s="134"/>
      <c r="F594" s="343" t="s">
        <v>1553</v>
      </c>
      <c r="G594" s="344"/>
      <c r="H594" s="344"/>
      <c r="I594" s="345"/>
      <c r="J594" s="279"/>
      <c r="K594" s="141">
        <f>J594*1.18</f>
        <v>0</v>
      </c>
      <c r="L594" s="37"/>
      <c r="M594" s="51" t="s">
        <v>1376</v>
      </c>
      <c r="N594" s="228"/>
      <c r="O594" s="159"/>
      <c r="P594" s="159"/>
      <c r="Q594" s="159"/>
      <c r="R594" s="159"/>
      <c r="S594" s="159"/>
      <c r="T594" s="159"/>
      <c r="U594" s="142"/>
      <c r="V594" s="144"/>
      <c r="W594" s="144"/>
      <c r="X594" s="64"/>
      <c r="Y594" s="64"/>
      <c r="Z594" s="64"/>
      <c r="AA594" s="64"/>
      <c r="AB594" s="64"/>
      <c r="AC594" s="64"/>
      <c r="AD594" s="64"/>
      <c r="AE594" s="64"/>
      <c r="AF594" s="64"/>
      <c r="AG594" s="64"/>
      <c r="AH594" s="64"/>
      <c r="AI594" s="64"/>
      <c r="AJ594" s="64"/>
      <c r="AK594" s="64"/>
      <c r="AL594" s="64"/>
      <c r="AM594" s="64"/>
      <c r="AN594" s="64"/>
      <c r="AO594" s="64"/>
      <c r="AP594" s="64"/>
      <c r="AQ594" s="64"/>
      <c r="AR594" s="64"/>
      <c r="AS594" s="64"/>
      <c r="AT594" s="64"/>
      <c r="AU594" s="64"/>
      <c r="AV594" s="64"/>
      <c r="AW594" s="64"/>
      <c r="AX594" s="64"/>
      <c r="AY594" s="64"/>
      <c r="AZ594" s="64"/>
      <c r="BA594" s="64"/>
      <c r="BB594" s="64"/>
      <c r="BC594" s="64"/>
      <c r="BD594" s="64"/>
      <c r="BE594" s="64"/>
      <c r="BF594" s="64"/>
      <c r="BG594" s="64"/>
      <c r="BH594" s="64"/>
      <c r="BI594" s="64"/>
      <c r="BJ594" s="64"/>
      <c r="BK594" s="64"/>
      <c r="BL594" s="64"/>
      <c r="BM594" s="64"/>
      <c r="BN594" s="64"/>
      <c r="BO594" s="64"/>
      <c r="BP594" s="64"/>
      <c r="BQ594" s="64"/>
      <c r="BR594" s="64"/>
      <c r="BS594" s="64"/>
      <c r="BT594" s="64"/>
      <c r="BU594" s="64"/>
      <c r="BV594" s="64"/>
    </row>
    <row r="595" spans="1:74" s="64" customFormat="1" outlineLevel="1" x14ac:dyDescent="0.25">
      <c r="A595" s="65"/>
      <c r="B595" s="71"/>
      <c r="C595" s="101"/>
      <c r="D595" s="98"/>
      <c r="E595" s="294"/>
      <c r="F595" s="253" t="s">
        <v>1272</v>
      </c>
      <c r="G595" s="243" t="s">
        <v>936</v>
      </c>
      <c r="H595" s="73" t="s">
        <v>370</v>
      </c>
      <c r="I595" s="117">
        <v>1</v>
      </c>
      <c r="J595" s="118"/>
      <c r="K595" s="119"/>
      <c r="L595" s="120"/>
      <c r="M595" s="121"/>
      <c r="N595" s="116"/>
      <c r="O595" s="122"/>
      <c r="P595" s="122"/>
      <c r="Q595" s="122"/>
      <c r="R595" s="122"/>
      <c r="S595" s="122"/>
      <c r="T595" s="122"/>
      <c r="U595" s="122"/>
      <c r="V595" s="123"/>
      <c r="W595" s="123"/>
    </row>
    <row r="596" spans="1:74" s="64" customFormat="1" outlineLevel="1" x14ac:dyDescent="0.25">
      <c r="A596" s="65"/>
      <c r="B596" s="71"/>
      <c r="C596" s="101"/>
      <c r="D596" s="98"/>
      <c r="E596" s="294"/>
      <c r="F596" s="253" t="s">
        <v>1273</v>
      </c>
      <c r="G596" s="243" t="s">
        <v>937</v>
      </c>
      <c r="H596" s="73" t="s">
        <v>51</v>
      </c>
      <c r="I596" s="117">
        <v>1</v>
      </c>
      <c r="J596" s="118"/>
      <c r="K596" s="119"/>
      <c r="L596" s="120"/>
      <c r="M596" s="121"/>
      <c r="N596" s="116"/>
      <c r="O596" s="122"/>
      <c r="P596" s="122"/>
      <c r="Q596" s="122"/>
      <c r="R596" s="122"/>
      <c r="S596" s="122"/>
      <c r="T596" s="122"/>
      <c r="U596" s="122"/>
      <c r="V596" s="123"/>
      <c r="W596" s="123"/>
    </row>
    <row r="597" spans="1:74" s="64" customFormat="1" outlineLevel="1" x14ac:dyDescent="0.25">
      <c r="A597" s="65"/>
      <c r="B597" s="71"/>
      <c r="C597" s="101"/>
      <c r="D597" s="98"/>
      <c r="E597" s="294"/>
      <c r="F597" s="253" t="s">
        <v>1274</v>
      </c>
      <c r="G597" s="243" t="s">
        <v>938</v>
      </c>
      <c r="H597" s="73" t="s">
        <v>51</v>
      </c>
      <c r="I597" s="117">
        <v>2</v>
      </c>
      <c r="J597" s="118"/>
      <c r="K597" s="119"/>
      <c r="L597" s="120"/>
      <c r="M597" s="121"/>
      <c r="N597" s="116"/>
      <c r="O597" s="122"/>
      <c r="P597" s="122"/>
      <c r="Q597" s="122"/>
      <c r="R597" s="122"/>
      <c r="S597" s="122"/>
      <c r="T597" s="122"/>
      <c r="U597" s="122"/>
      <c r="V597" s="123"/>
      <c r="W597" s="123"/>
    </row>
    <row r="598" spans="1:74" s="64" customFormat="1" outlineLevel="1" x14ac:dyDescent="0.25">
      <c r="A598" s="65"/>
      <c r="B598" s="71"/>
      <c r="C598" s="101"/>
      <c r="D598" s="98"/>
      <c r="E598" s="294"/>
      <c r="F598" s="253" t="s">
        <v>1275</v>
      </c>
      <c r="G598" s="243" t="s">
        <v>939</v>
      </c>
      <c r="H598" s="73" t="s">
        <v>51</v>
      </c>
      <c r="I598" s="117">
        <v>397</v>
      </c>
      <c r="J598" s="118"/>
      <c r="K598" s="119"/>
      <c r="L598" s="120"/>
      <c r="M598" s="121"/>
      <c r="N598" s="116"/>
      <c r="O598" s="122"/>
      <c r="P598" s="122"/>
      <c r="Q598" s="122"/>
      <c r="R598" s="122"/>
      <c r="S598" s="122"/>
      <c r="T598" s="122"/>
      <c r="U598" s="122"/>
      <c r="V598" s="123"/>
      <c r="W598" s="123"/>
    </row>
    <row r="599" spans="1:74" s="64" customFormat="1" outlineLevel="1" x14ac:dyDescent="0.25">
      <c r="A599" s="65"/>
      <c r="B599" s="71"/>
      <c r="C599" s="101"/>
      <c r="D599" s="98"/>
      <c r="E599" s="294"/>
      <c r="F599" s="253" t="s">
        <v>1276</v>
      </c>
      <c r="G599" s="243" t="s">
        <v>940</v>
      </c>
      <c r="H599" s="73" t="s">
        <v>51</v>
      </c>
      <c r="I599" s="117">
        <v>317</v>
      </c>
      <c r="J599" s="118"/>
      <c r="K599" s="119"/>
      <c r="L599" s="120"/>
      <c r="M599" s="121"/>
      <c r="N599" s="116"/>
      <c r="O599" s="122"/>
      <c r="P599" s="122"/>
      <c r="Q599" s="122"/>
      <c r="R599" s="122"/>
      <c r="S599" s="122"/>
      <c r="T599" s="122"/>
      <c r="U599" s="122"/>
      <c r="V599" s="123"/>
      <c r="W599" s="123"/>
    </row>
    <row r="600" spans="1:74" s="64" customFormat="1" outlineLevel="1" x14ac:dyDescent="0.25">
      <c r="A600" s="65"/>
      <c r="B600" s="71"/>
      <c r="C600" s="101"/>
      <c r="D600" s="98"/>
      <c r="E600" s="294"/>
      <c r="F600" s="253" t="s">
        <v>1277</v>
      </c>
      <c r="G600" s="243" t="s">
        <v>941</v>
      </c>
      <c r="H600" s="73" t="s">
        <v>35</v>
      </c>
      <c r="I600" s="117">
        <v>246000</v>
      </c>
      <c r="J600" s="118"/>
      <c r="K600" s="119"/>
      <c r="L600" s="120"/>
      <c r="M600" s="121"/>
      <c r="N600" s="116"/>
      <c r="O600" s="122"/>
      <c r="P600" s="122"/>
      <c r="Q600" s="122"/>
      <c r="R600" s="122"/>
      <c r="S600" s="122"/>
      <c r="T600" s="122"/>
      <c r="U600" s="122"/>
      <c r="V600" s="123"/>
      <c r="W600" s="123"/>
    </row>
    <row r="601" spans="1:74" s="64" customFormat="1" outlineLevel="1" x14ac:dyDescent="0.25">
      <c r="A601" s="65"/>
      <c r="B601" s="71"/>
      <c r="C601" s="101"/>
      <c r="D601" s="98"/>
      <c r="E601" s="291"/>
      <c r="F601" s="253" t="s">
        <v>1278</v>
      </c>
      <c r="G601" s="243" t="s">
        <v>942</v>
      </c>
      <c r="H601" s="73" t="s">
        <v>35</v>
      </c>
      <c r="I601" s="68">
        <v>15200</v>
      </c>
      <c r="J601" s="113"/>
      <c r="K601" s="66"/>
      <c r="L601" s="69"/>
      <c r="M601" s="114"/>
      <c r="N601" s="111"/>
      <c r="O601" s="67"/>
      <c r="P601" s="67"/>
      <c r="Q601" s="67"/>
      <c r="R601" s="67"/>
      <c r="S601" s="67"/>
      <c r="T601" s="67"/>
      <c r="U601" s="67"/>
      <c r="V601" s="70"/>
      <c r="W601" s="70"/>
    </row>
    <row r="602" spans="1:74" s="155" customFormat="1" x14ac:dyDescent="0.25">
      <c r="A602" s="201" t="s">
        <v>946</v>
      </c>
      <c r="B602" s="146" t="s">
        <v>944</v>
      </c>
      <c r="C602" s="147" t="s">
        <v>945</v>
      </c>
      <c r="D602" s="148"/>
      <c r="E602" s="287"/>
      <c r="F602" s="240"/>
      <c r="G602" s="241"/>
      <c r="H602" s="150"/>
      <c r="I602" s="151"/>
      <c r="J602" s="278"/>
      <c r="K602" s="152"/>
      <c r="L602" s="75"/>
      <c r="M602" s="153"/>
      <c r="N602" s="149"/>
      <c r="O602" s="150"/>
      <c r="P602" s="150"/>
      <c r="Q602" s="150"/>
      <c r="R602" s="150"/>
      <c r="S602" s="150"/>
      <c r="T602" s="150"/>
      <c r="U602" s="150"/>
      <c r="V602" s="154"/>
      <c r="W602" s="154"/>
      <c r="X602" s="64"/>
      <c r="Y602" s="64"/>
      <c r="Z602" s="64"/>
      <c r="AA602" s="64"/>
      <c r="AB602" s="64"/>
      <c r="AC602" s="64"/>
      <c r="AD602" s="64"/>
      <c r="AE602" s="64"/>
      <c r="AF602" s="64"/>
      <c r="AG602" s="64"/>
      <c r="AH602" s="64"/>
      <c r="AI602" s="64"/>
      <c r="AJ602" s="64"/>
      <c r="AK602" s="64"/>
      <c r="AL602" s="64"/>
      <c r="AM602" s="64"/>
      <c r="AN602" s="64"/>
      <c r="AO602" s="64"/>
      <c r="AP602" s="64"/>
      <c r="AQ602" s="64"/>
      <c r="AR602" s="64"/>
      <c r="AS602" s="64"/>
      <c r="AT602" s="64"/>
      <c r="AU602" s="64"/>
      <c r="AV602" s="64"/>
      <c r="AW602" s="64"/>
      <c r="AX602" s="64"/>
      <c r="AY602" s="64"/>
      <c r="AZ602" s="64"/>
      <c r="BA602" s="64"/>
      <c r="BB602" s="64"/>
      <c r="BC602" s="64"/>
      <c r="BD602" s="64"/>
      <c r="BE602" s="64"/>
      <c r="BF602" s="64"/>
      <c r="BG602" s="64"/>
      <c r="BH602" s="64"/>
      <c r="BI602" s="64"/>
      <c r="BJ602" s="64"/>
      <c r="BK602" s="64"/>
      <c r="BL602" s="64"/>
      <c r="BM602" s="64"/>
      <c r="BN602" s="64"/>
      <c r="BO602" s="64"/>
      <c r="BP602" s="64"/>
      <c r="BQ602" s="64"/>
      <c r="BR602" s="64"/>
      <c r="BS602" s="64"/>
      <c r="BT602" s="64"/>
      <c r="BU602" s="64"/>
      <c r="BV602" s="64"/>
    </row>
    <row r="603" spans="1:74" s="145" customFormat="1" x14ac:dyDescent="0.25">
      <c r="A603" s="337" t="s">
        <v>1609</v>
      </c>
      <c r="B603" s="338"/>
      <c r="C603" s="339"/>
      <c r="D603" s="288"/>
      <c r="E603" s="289">
        <f>D603*1.18</f>
        <v>0</v>
      </c>
      <c r="F603" s="161"/>
      <c r="G603" s="162"/>
      <c r="H603" s="156"/>
      <c r="I603" s="157"/>
      <c r="J603" s="158"/>
      <c r="K603" s="143"/>
      <c r="L603" s="44"/>
      <c r="M603" s="51" t="s">
        <v>1377</v>
      </c>
      <c r="N603" s="228"/>
      <c r="O603" s="7"/>
      <c r="P603" s="7"/>
      <c r="Q603" s="7"/>
      <c r="R603" s="7"/>
      <c r="S603" s="7"/>
      <c r="T603" s="7"/>
      <c r="U603" s="142"/>
      <c r="V603" s="144"/>
      <c r="W603" s="144"/>
      <c r="X603" s="64"/>
      <c r="Y603" s="64"/>
      <c r="Z603" s="64"/>
      <c r="AA603" s="64"/>
      <c r="AB603" s="64"/>
      <c r="AC603" s="64"/>
      <c r="AD603" s="64"/>
      <c r="AE603" s="64"/>
      <c r="AF603" s="64"/>
      <c r="AG603" s="64"/>
      <c r="AH603" s="64"/>
      <c r="AI603" s="64"/>
      <c r="AJ603" s="64"/>
      <c r="AK603" s="64"/>
      <c r="AL603" s="64"/>
      <c r="AM603" s="64"/>
      <c r="AN603" s="64"/>
      <c r="AO603" s="64"/>
      <c r="AP603" s="64"/>
      <c r="AQ603" s="64"/>
      <c r="AR603" s="64"/>
      <c r="AS603" s="64"/>
      <c r="AT603" s="64"/>
      <c r="AU603" s="64"/>
      <c r="AV603" s="64"/>
      <c r="AW603" s="64"/>
      <c r="AX603" s="64"/>
      <c r="AY603" s="64"/>
      <c r="AZ603" s="64"/>
      <c r="BA603" s="64"/>
      <c r="BB603" s="64"/>
      <c r="BC603" s="64"/>
      <c r="BD603" s="64"/>
      <c r="BE603" s="64"/>
      <c r="BF603" s="64"/>
      <c r="BG603" s="64"/>
      <c r="BH603" s="64"/>
      <c r="BI603" s="64"/>
      <c r="BJ603" s="64"/>
      <c r="BK603" s="64"/>
      <c r="BL603" s="64"/>
      <c r="BM603" s="64"/>
      <c r="BN603" s="64"/>
      <c r="BO603" s="64"/>
      <c r="BP603" s="64"/>
      <c r="BQ603" s="64"/>
      <c r="BR603" s="64"/>
      <c r="BS603" s="64"/>
      <c r="BT603" s="64"/>
      <c r="BU603" s="64"/>
      <c r="BV603" s="64"/>
    </row>
    <row r="604" spans="1:74" s="145" customFormat="1" x14ac:dyDescent="0.25">
      <c r="A604" s="1"/>
      <c r="B604" s="2"/>
      <c r="C604" s="101"/>
      <c r="D604" s="84"/>
      <c r="E604" s="134"/>
      <c r="F604" s="343" t="s">
        <v>1554</v>
      </c>
      <c r="G604" s="344"/>
      <c r="H604" s="344"/>
      <c r="I604" s="345"/>
      <c r="J604" s="279"/>
      <c r="K604" s="141">
        <f>J604*1.18</f>
        <v>0</v>
      </c>
      <c r="L604" s="37"/>
      <c r="M604" s="51" t="s">
        <v>1378</v>
      </c>
      <c r="N604" s="228"/>
      <c r="O604" s="159"/>
      <c r="P604" s="159"/>
      <c r="Q604" s="159"/>
      <c r="R604" s="159"/>
      <c r="S604" s="159"/>
      <c r="T604" s="159"/>
      <c r="U604" s="142"/>
      <c r="V604" s="144"/>
      <c r="W604" s="144"/>
      <c r="X604" s="64"/>
      <c r="Y604" s="64"/>
      <c r="Z604" s="64"/>
      <c r="AA604" s="64"/>
      <c r="AB604" s="64"/>
      <c r="AC604" s="64"/>
      <c r="AD604" s="64"/>
      <c r="AE604" s="64"/>
      <c r="AF604" s="64"/>
      <c r="AG604" s="64"/>
      <c r="AH604" s="64"/>
      <c r="AI604" s="64"/>
      <c r="AJ604" s="64"/>
      <c r="AK604" s="64"/>
      <c r="AL604" s="64"/>
      <c r="AM604" s="64"/>
      <c r="AN604" s="64"/>
      <c r="AO604" s="64"/>
      <c r="AP604" s="64"/>
      <c r="AQ604" s="64"/>
      <c r="AR604" s="64"/>
      <c r="AS604" s="64"/>
      <c r="AT604" s="64"/>
      <c r="AU604" s="64"/>
      <c r="AV604" s="64"/>
      <c r="AW604" s="64"/>
      <c r="AX604" s="64"/>
      <c r="AY604" s="64"/>
      <c r="AZ604" s="64"/>
      <c r="BA604" s="64"/>
      <c r="BB604" s="64"/>
      <c r="BC604" s="64"/>
      <c r="BD604" s="64"/>
      <c r="BE604" s="64"/>
      <c r="BF604" s="64"/>
      <c r="BG604" s="64"/>
      <c r="BH604" s="64"/>
      <c r="BI604" s="64"/>
      <c r="BJ604" s="64"/>
      <c r="BK604" s="64"/>
      <c r="BL604" s="64"/>
      <c r="BM604" s="64"/>
      <c r="BN604" s="64"/>
      <c r="BO604" s="64"/>
      <c r="BP604" s="64"/>
      <c r="BQ604" s="64"/>
      <c r="BR604" s="64"/>
      <c r="BS604" s="64"/>
      <c r="BT604" s="64"/>
      <c r="BU604" s="64"/>
      <c r="BV604" s="64"/>
    </row>
    <row r="605" spans="1:74" s="64" customFormat="1" outlineLevel="1" x14ac:dyDescent="0.25">
      <c r="A605" s="65"/>
      <c r="B605" s="71"/>
      <c r="C605" s="101"/>
      <c r="D605" s="98"/>
      <c r="E605" s="134"/>
      <c r="F605" s="242" t="s">
        <v>1279</v>
      </c>
      <c r="G605" s="243"/>
      <c r="H605" s="73" t="s">
        <v>370</v>
      </c>
      <c r="I605" s="74">
        <v>1</v>
      </c>
      <c r="J605" s="102"/>
      <c r="K605" s="72"/>
      <c r="L605" s="75"/>
      <c r="M605" s="76"/>
      <c r="N605" s="99"/>
      <c r="O605" s="73"/>
      <c r="P605" s="73"/>
      <c r="Q605" s="73"/>
      <c r="R605" s="73"/>
      <c r="S605" s="73"/>
      <c r="T605" s="73"/>
      <c r="U605" s="73"/>
      <c r="V605" s="77"/>
      <c r="W605" s="77"/>
    </row>
    <row r="606" spans="1:74" s="155" customFormat="1" x14ac:dyDescent="0.25">
      <c r="A606" s="201" t="s">
        <v>1633</v>
      </c>
      <c r="B606" s="146" t="s">
        <v>947</v>
      </c>
      <c r="C606" s="147" t="s">
        <v>1624</v>
      </c>
      <c r="D606" s="148"/>
      <c r="E606" s="287"/>
      <c r="F606" s="240"/>
      <c r="G606" s="241"/>
      <c r="H606" s="150"/>
      <c r="I606" s="151"/>
      <c r="J606" s="278"/>
      <c r="K606" s="152"/>
      <c r="L606" s="75"/>
      <c r="M606" s="153"/>
      <c r="N606" s="149"/>
      <c r="O606" s="150"/>
      <c r="P606" s="150"/>
      <c r="Q606" s="150"/>
      <c r="R606" s="150"/>
      <c r="S606" s="150"/>
      <c r="T606" s="150"/>
      <c r="U606" s="150"/>
      <c r="V606" s="154"/>
      <c r="W606" s="154"/>
      <c r="X606" s="64"/>
      <c r="Y606" s="64"/>
      <c r="Z606" s="64"/>
      <c r="AA606" s="64"/>
      <c r="AB606" s="64"/>
      <c r="AC606" s="64"/>
      <c r="AD606" s="64"/>
      <c r="AE606" s="64"/>
      <c r="AF606" s="64"/>
      <c r="AG606" s="64"/>
      <c r="AH606" s="64"/>
      <c r="AI606" s="64"/>
      <c r="AJ606" s="64"/>
      <c r="AK606" s="64"/>
      <c r="AL606" s="64"/>
      <c r="AM606" s="64"/>
      <c r="AN606" s="64"/>
      <c r="AO606" s="64"/>
      <c r="AP606" s="64"/>
      <c r="AQ606" s="64"/>
      <c r="AR606" s="64"/>
      <c r="AS606" s="64"/>
      <c r="AT606" s="64"/>
      <c r="AU606" s="64"/>
      <c r="AV606" s="64"/>
      <c r="AW606" s="64"/>
      <c r="AX606" s="64"/>
      <c r="AY606" s="64"/>
      <c r="AZ606" s="64"/>
      <c r="BA606" s="64"/>
      <c r="BB606" s="64"/>
      <c r="BC606" s="64"/>
      <c r="BD606" s="64"/>
      <c r="BE606" s="64"/>
      <c r="BF606" s="64"/>
      <c r="BG606" s="64"/>
      <c r="BH606" s="64"/>
      <c r="BI606" s="64"/>
      <c r="BJ606" s="64"/>
      <c r="BK606" s="64"/>
      <c r="BL606" s="64"/>
      <c r="BM606" s="64"/>
      <c r="BN606" s="64"/>
      <c r="BO606" s="64"/>
      <c r="BP606" s="64"/>
      <c r="BQ606" s="64"/>
      <c r="BR606" s="64"/>
      <c r="BS606" s="64"/>
      <c r="BT606" s="64"/>
      <c r="BU606" s="64"/>
      <c r="BV606" s="64"/>
    </row>
    <row r="607" spans="1:74" s="145" customFormat="1" x14ac:dyDescent="0.25">
      <c r="A607" s="337" t="s">
        <v>1610</v>
      </c>
      <c r="B607" s="338"/>
      <c r="C607" s="339"/>
      <c r="D607" s="288"/>
      <c r="E607" s="289">
        <f>D607*1.18</f>
        <v>0</v>
      </c>
      <c r="F607" s="161"/>
      <c r="G607" s="162"/>
      <c r="H607" s="156"/>
      <c r="I607" s="157"/>
      <c r="J607" s="158"/>
      <c r="K607" s="143"/>
      <c r="L607" s="44"/>
      <c r="M607" s="51" t="s">
        <v>1380</v>
      </c>
      <c r="N607" s="228"/>
      <c r="O607" s="7"/>
      <c r="P607" s="7"/>
      <c r="Q607" s="7"/>
      <c r="R607" s="7"/>
      <c r="S607" s="7"/>
      <c r="T607" s="7"/>
      <c r="U607" s="142"/>
      <c r="V607" s="144"/>
      <c r="W607" s="144"/>
      <c r="X607" s="64"/>
      <c r="Y607" s="64"/>
      <c r="Z607" s="64"/>
      <c r="AA607" s="64"/>
      <c r="AB607" s="64"/>
      <c r="AC607" s="64"/>
      <c r="AD607" s="64"/>
      <c r="AE607" s="64"/>
      <c r="AF607" s="64"/>
      <c r="AG607" s="64"/>
      <c r="AH607" s="64"/>
      <c r="AI607" s="64"/>
      <c r="AJ607" s="64"/>
      <c r="AK607" s="64"/>
      <c r="AL607" s="64"/>
      <c r="AM607" s="64"/>
      <c r="AN607" s="64"/>
      <c r="AO607" s="64"/>
      <c r="AP607" s="64"/>
      <c r="AQ607" s="64"/>
      <c r="AR607" s="64"/>
      <c r="AS607" s="64"/>
      <c r="AT607" s="64"/>
      <c r="AU607" s="64"/>
      <c r="AV607" s="64"/>
      <c r="AW607" s="64"/>
      <c r="AX607" s="64"/>
      <c r="AY607" s="64"/>
      <c r="AZ607" s="64"/>
      <c r="BA607" s="64"/>
      <c r="BB607" s="64"/>
      <c r="BC607" s="64"/>
      <c r="BD607" s="64"/>
      <c r="BE607" s="64"/>
      <c r="BF607" s="64"/>
      <c r="BG607" s="64"/>
      <c r="BH607" s="64"/>
      <c r="BI607" s="64"/>
      <c r="BJ607" s="64"/>
      <c r="BK607" s="64"/>
      <c r="BL607" s="64"/>
      <c r="BM607" s="64"/>
      <c r="BN607" s="64"/>
      <c r="BO607" s="64"/>
      <c r="BP607" s="64"/>
      <c r="BQ607" s="64"/>
      <c r="BR607" s="64"/>
      <c r="BS607" s="64"/>
      <c r="BT607" s="64"/>
      <c r="BU607" s="64"/>
      <c r="BV607" s="64"/>
    </row>
    <row r="608" spans="1:74" s="145" customFormat="1" x14ac:dyDescent="0.25">
      <c r="A608" s="1"/>
      <c r="B608" s="2"/>
      <c r="C608" s="267"/>
      <c r="D608" s="84"/>
      <c r="E608" s="134"/>
      <c r="F608" s="343" t="s">
        <v>1555</v>
      </c>
      <c r="G608" s="344"/>
      <c r="H608" s="344"/>
      <c r="I608" s="345"/>
      <c r="J608" s="279"/>
      <c r="K608" s="141">
        <f>J608*1.18</f>
        <v>0</v>
      </c>
      <c r="L608" s="37"/>
      <c r="M608" s="51" t="s">
        <v>1381</v>
      </c>
      <c r="N608" s="228"/>
      <c r="O608" s="159"/>
      <c r="P608" s="159"/>
      <c r="Q608" s="159"/>
      <c r="R608" s="159"/>
      <c r="S608" s="159"/>
      <c r="T608" s="159"/>
      <c r="U608" s="142"/>
      <c r="V608" s="144"/>
      <c r="W608" s="144"/>
      <c r="X608" s="64"/>
      <c r="Y608" s="64"/>
      <c r="Z608" s="64"/>
      <c r="AA608" s="64"/>
      <c r="AB608" s="64"/>
      <c r="AC608" s="64"/>
      <c r="AD608" s="64"/>
      <c r="AE608" s="64"/>
      <c r="AF608" s="64"/>
      <c r="AG608" s="64"/>
      <c r="AH608" s="64"/>
      <c r="AI608" s="64"/>
      <c r="AJ608" s="64"/>
      <c r="AK608" s="64"/>
      <c r="AL608" s="64"/>
      <c r="AM608" s="64"/>
      <c r="AN608" s="64"/>
      <c r="AO608" s="64"/>
      <c r="AP608" s="64"/>
      <c r="AQ608" s="64"/>
      <c r="AR608" s="64"/>
      <c r="AS608" s="64"/>
      <c r="AT608" s="64"/>
      <c r="AU608" s="64"/>
      <c r="AV608" s="64"/>
      <c r="AW608" s="64"/>
      <c r="AX608" s="64"/>
      <c r="AY608" s="64"/>
      <c r="AZ608" s="64"/>
      <c r="BA608" s="64"/>
      <c r="BB608" s="64"/>
      <c r="BC608" s="64"/>
      <c r="BD608" s="64"/>
      <c r="BE608" s="64"/>
      <c r="BF608" s="64"/>
      <c r="BG608" s="64"/>
      <c r="BH608" s="64"/>
      <c r="BI608" s="64"/>
      <c r="BJ608" s="64"/>
      <c r="BK608" s="64"/>
      <c r="BL608" s="64"/>
      <c r="BM608" s="64"/>
      <c r="BN608" s="64"/>
      <c r="BO608" s="64"/>
      <c r="BP608" s="64"/>
      <c r="BQ608" s="64"/>
      <c r="BR608" s="64"/>
      <c r="BS608" s="64"/>
      <c r="BT608" s="64"/>
      <c r="BU608" s="64"/>
      <c r="BV608" s="64"/>
    </row>
    <row r="609" spans="1:74" s="64" customFormat="1" outlineLevel="1" x14ac:dyDescent="0.25">
      <c r="A609" s="268"/>
      <c r="B609" s="269"/>
      <c r="C609" s="267"/>
      <c r="D609" s="98"/>
      <c r="E609" s="291"/>
      <c r="F609" s="242" t="s">
        <v>1379</v>
      </c>
      <c r="G609" s="252" t="s">
        <v>17</v>
      </c>
      <c r="H609" s="73" t="s">
        <v>370</v>
      </c>
      <c r="I609" s="74">
        <v>1</v>
      </c>
      <c r="J609" s="113"/>
      <c r="K609" s="66"/>
      <c r="L609" s="69"/>
      <c r="M609" s="49"/>
      <c r="N609" s="79"/>
      <c r="O609" s="67"/>
      <c r="P609" s="67"/>
      <c r="Q609" s="67"/>
      <c r="R609" s="67"/>
      <c r="S609" s="67"/>
      <c r="T609" s="67"/>
      <c r="U609" s="67"/>
      <c r="V609" s="70"/>
      <c r="W609" s="70"/>
    </row>
    <row r="610" spans="1:74" s="155" customFormat="1" x14ac:dyDescent="0.25">
      <c r="A610" s="201" t="s">
        <v>948</v>
      </c>
      <c r="B610" s="146" t="s">
        <v>949</v>
      </c>
      <c r="C610" s="147" t="s">
        <v>950</v>
      </c>
      <c r="D610" s="148"/>
      <c r="E610" s="287"/>
      <c r="F610" s="240"/>
      <c r="G610" s="241"/>
      <c r="H610" s="150"/>
      <c r="I610" s="151"/>
      <c r="J610" s="278"/>
      <c r="K610" s="152"/>
      <c r="L610" s="75"/>
      <c r="M610" s="153"/>
      <c r="N610" s="149"/>
      <c r="O610" s="150"/>
      <c r="P610" s="150"/>
      <c r="Q610" s="150"/>
      <c r="R610" s="150"/>
      <c r="S610" s="150"/>
      <c r="T610" s="150"/>
      <c r="U610" s="150"/>
      <c r="V610" s="154"/>
      <c r="W610" s="154"/>
      <c r="X610" s="64"/>
      <c r="Y610" s="64"/>
      <c r="Z610" s="64"/>
      <c r="AA610" s="64"/>
      <c r="AB610" s="64"/>
      <c r="AC610" s="64"/>
      <c r="AD610" s="64"/>
      <c r="AE610" s="64"/>
      <c r="AF610" s="64"/>
      <c r="AG610" s="64"/>
      <c r="AH610" s="64"/>
      <c r="AI610" s="64"/>
      <c r="AJ610" s="64"/>
      <c r="AK610" s="64"/>
      <c r="AL610" s="64"/>
      <c r="AM610" s="64"/>
      <c r="AN610" s="64"/>
      <c r="AO610" s="64"/>
      <c r="AP610" s="64"/>
      <c r="AQ610" s="64"/>
      <c r="AR610" s="64"/>
      <c r="AS610" s="64"/>
      <c r="AT610" s="64"/>
      <c r="AU610" s="64"/>
      <c r="AV610" s="64"/>
      <c r="AW610" s="64"/>
      <c r="AX610" s="64"/>
      <c r="AY610" s="64"/>
      <c r="AZ610" s="64"/>
      <c r="BA610" s="64"/>
      <c r="BB610" s="64"/>
      <c r="BC610" s="64"/>
      <c r="BD610" s="64"/>
      <c r="BE610" s="64"/>
      <c r="BF610" s="64"/>
      <c r="BG610" s="64"/>
      <c r="BH610" s="64"/>
      <c r="BI610" s="64"/>
      <c r="BJ610" s="64"/>
      <c r="BK610" s="64"/>
      <c r="BL610" s="64"/>
      <c r="BM610" s="64"/>
      <c r="BN610" s="64"/>
      <c r="BO610" s="64"/>
      <c r="BP610" s="64"/>
      <c r="BQ610" s="64"/>
      <c r="BR610" s="64"/>
      <c r="BS610" s="64"/>
      <c r="BT610" s="64"/>
      <c r="BU610" s="64"/>
      <c r="BV610" s="64"/>
    </row>
    <row r="611" spans="1:74" s="145" customFormat="1" x14ac:dyDescent="0.25">
      <c r="A611" s="337" t="s">
        <v>1611</v>
      </c>
      <c r="B611" s="338"/>
      <c r="C611" s="339"/>
      <c r="D611" s="288"/>
      <c r="E611" s="289">
        <f>D611*1.18</f>
        <v>0</v>
      </c>
      <c r="F611" s="161"/>
      <c r="G611" s="162"/>
      <c r="H611" s="156"/>
      <c r="I611" s="157"/>
      <c r="J611" s="158"/>
      <c r="K611" s="143"/>
      <c r="L611" s="44"/>
      <c r="M611" s="51" t="s">
        <v>1382</v>
      </c>
      <c r="N611" s="228"/>
      <c r="O611" s="7"/>
      <c r="P611" s="7"/>
      <c r="Q611" s="7"/>
      <c r="R611" s="7"/>
      <c r="S611" s="7"/>
      <c r="T611" s="7"/>
      <c r="U611" s="142"/>
      <c r="V611" s="144"/>
      <c r="W611" s="144"/>
      <c r="X611" s="64"/>
      <c r="Y611" s="64"/>
      <c r="Z611" s="64"/>
      <c r="AA611" s="64"/>
      <c r="AB611" s="64"/>
      <c r="AC611" s="64"/>
      <c r="AD611" s="64"/>
      <c r="AE611" s="64"/>
      <c r="AF611" s="64"/>
      <c r="AG611" s="64"/>
      <c r="AH611" s="64"/>
      <c r="AI611" s="64"/>
      <c r="AJ611" s="64"/>
      <c r="AK611" s="64"/>
      <c r="AL611" s="64"/>
      <c r="AM611" s="64"/>
      <c r="AN611" s="64"/>
      <c r="AO611" s="64"/>
      <c r="AP611" s="64"/>
      <c r="AQ611" s="64"/>
      <c r="AR611" s="64"/>
      <c r="AS611" s="64"/>
      <c r="AT611" s="64"/>
      <c r="AU611" s="64"/>
      <c r="AV611" s="64"/>
      <c r="AW611" s="64"/>
      <c r="AX611" s="64"/>
      <c r="AY611" s="64"/>
      <c r="AZ611" s="64"/>
      <c r="BA611" s="64"/>
      <c r="BB611" s="64"/>
      <c r="BC611" s="64"/>
      <c r="BD611" s="64"/>
      <c r="BE611" s="64"/>
      <c r="BF611" s="64"/>
      <c r="BG611" s="64"/>
      <c r="BH611" s="64"/>
      <c r="BI611" s="64"/>
      <c r="BJ611" s="64"/>
      <c r="BK611" s="64"/>
      <c r="BL611" s="64"/>
      <c r="BM611" s="64"/>
      <c r="BN611" s="64"/>
      <c r="BO611" s="64"/>
      <c r="BP611" s="64"/>
      <c r="BQ611" s="64"/>
      <c r="BR611" s="64"/>
      <c r="BS611" s="64"/>
      <c r="BT611" s="64"/>
      <c r="BU611" s="64"/>
      <c r="BV611" s="64"/>
    </row>
    <row r="612" spans="1:74" s="145" customFormat="1" x14ac:dyDescent="0.25">
      <c r="A612" s="1"/>
      <c r="B612" s="2"/>
      <c r="C612" s="267"/>
      <c r="D612" s="84"/>
      <c r="E612" s="134"/>
      <c r="F612" s="343" t="s">
        <v>1556</v>
      </c>
      <c r="G612" s="344"/>
      <c r="H612" s="344"/>
      <c r="I612" s="345"/>
      <c r="J612" s="279"/>
      <c r="K612" s="141">
        <f>J612*1.18</f>
        <v>0</v>
      </c>
      <c r="L612" s="37"/>
      <c r="M612" s="51" t="s">
        <v>1383</v>
      </c>
      <c r="N612" s="228"/>
      <c r="O612" s="159"/>
      <c r="P612" s="159"/>
      <c r="Q612" s="159"/>
      <c r="R612" s="159"/>
      <c r="S612" s="159"/>
      <c r="T612" s="159"/>
      <c r="U612" s="142"/>
      <c r="V612" s="144"/>
      <c r="W612" s="144"/>
      <c r="X612" s="64"/>
      <c r="Y612" s="64"/>
      <c r="Z612" s="64"/>
      <c r="AA612" s="64"/>
      <c r="AB612" s="64"/>
      <c r="AC612" s="64"/>
      <c r="AD612" s="64"/>
      <c r="AE612" s="64"/>
      <c r="AF612" s="64"/>
      <c r="AG612" s="64"/>
      <c r="AH612" s="64"/>
      <c r="AI612" s="64"/>
      <c r="AJ612" s="64"/>
      <c r="AK612" s="64"/>
      <c r="AL612" s="64"/>
      <c r="AM612" s="64"/>
      <c r="AN612" s="64"/>
      <c r="AO612" s="64"/>
      <c r="AP612" s="64"/>
      <c r="AQ612" s="64"/>
      <c r="AR612" s="64"/>
      <c r="AS612" s="64"/>
      <c r="AT612" s="64"/>
      <c r="AU612" s="64"/>
      <c r="AV612" s="64"/>
      <c r="AW612" s="64"/>
      <c r="AX612" s="64"/>
      <c r="AY612" s="64"/>
      <c r="AZ612" s="64"/>
      <c r="BA612" s="64"/>
      <c r="BB612" s="64"/>
      <c r="BC612" s="64"/>
      <c r="BD612" s="64"/>
      <c r="BE612" s="64"/>
      <c r="BF612" s="64"/>
      <c r="BG612" s="64"/>
      <c r="BH612" s="64"/>
      <c r="BI612" s="64"/>
      <c r="BJ612" s="64"/>
      <c r="BK612" s="64"/>
      <c r="BL612" s="64"/>
      <c r="BM612" s="64"/>
      <c r="BN612" s="64"/>
      <c r="BO612" s="64"/>
      <c r="BP612" s="64"/>
      <c r="BQ612" s="64"/>
      <c r="BR612" s="64"/>
      <c r="BS612" s="64"/>
      <c r="BT612" s="64"/>
      <c r="BU612" s="64"/>
      <c r="BV612" s="64"/>
    </row>
    <row r="613" spans="1:74" s="64" customFormat="1" outlineLevel="1" x14ac:dyDescent="0.25">
      <c r="A613" s="268"/>
      <c r="B613" s="269"/>
      <c r="C613" s="267"/>
      <c r="D613" s="98"/>
      <c r="E613" s="294"/>
      <c r="F613" s="253" t="s">
        <v>1280</v>
      </c>
      <c r="G613" s="243" t="s">
        <v>951</v>
      </c>
      <c r="H613" s="73" t="s">
        <v>370</v>
      </c>
      <c r="I613" s="117">
        <v>1</v>
      </c>
      <c r="J613" s="118"/>
      <c r="K613" s="119"/>
      <c r="L613" s="120"/>
      <c r="M613" s="121"/>
      <c r="N613" s="116"/>
      <c r="O613" s="122"/>
      <c r="P613" s="122"/>
      <c r="Q613" s="122"/>
      <c r="R613" s="122"/>
      <c r="S613" s="122"/>
      <c r="T613" s="122"/>
      <c r="U613" s="122"/>
      <c r="V613" s="123"/>
      <c r="W613" s="123"/>
    </row>
    <row r="614" spans="1:74" s="64" customFormat="1" outlineLevel="1" x14ac:dyDescent="0.25">
      <c r="A614" s="268"/>
      <c r="B614" s="269"/>
      <c r="C614" s="267"/>
      <c r="D614" s="98"/>
      <c r="E614" s="294"/>
      <c r="F614" s="253" t="s">
        <v>1281</v>
      </c>
      <c r="G614" s="243" t="s">
        <v>952</v>
      </c>
      <c r="H614" s="73" t="s">
        <v>370</v>
      </c>
      <c r="I614" s="117">
        <v>1</v>
      </c>
      <c r="J614" s="118"/>
      <c r="K614" s="119"/>
      <c r="L614" s="120"/>
      <c r="M614" s="121"/>
      <c r="N614" s="116"/>
      <c r="O614" s="122"/>
      <c r="P614" s="122"/>
      <c r="Q614" s="122"/>
      <c r="R614" s="122"/>
      <c r="S614" s="122"/>
      <c r="T614" s="122"/>
      <c r="U614" s="122"/>
      <c r="V614" s="123"/>
      <c r="W614" s="123"/>
    </row>
    <row r="615" spans="1:74" s="64" customFormat="1" outlineLevel="1" x14ac:dyDescent="0.25">
      <c r="A615" s="268"/>
      <c r="B615" s="269"/>
      <c r="C615" s="267"/>
      <c r="D615" s="98"/>
      <c r="E615" s="294"/>
      <c r="F615" s="253" t="s">
        <v>1282</v>
      </c>
      <c r="G615" s="243" t="s">
        <v>953</v>
      </c>
      <c r="H615" s="73" t="s">
        <v>370</v>
      </c>
      <c r="I615" s="117">
        <v>1</v>
      </c>
      <c r="J615" s="118"/>
      <c r="K615" s="119"/>
      <c r="L615" s="120"/>
      <c r="M615" s="121"/>
      <c r="N615" s="116"/>
      <c r="O615" s="122"/>
      <c r="P615" s="122"/>
      <c r="Q615" s="122"/>
      <c r="R615" s="122"/>
      <c r="S615" s="122"/>
      <c r="T615" s="122"/>
      <c r="U615" s="122"/>
      <c r="V615" s="123"/>
      <c r="W615" s="123"/>
    </row>
    <row r="616" spans="1:74" s="155" customFormat="1" x14ac:dyDescent="0.25">
      <c r="A616" s="201" t="s">
        <v>1634</v>
      </c>
      <c r="B616" s="146" t="s">
        <v>955</v>
      </c>
      <c r="C616" s="147" t="s">
        <v>1625</v>
      </c>
      <c r="D616" s="148"/>
      <c r="E616" s="287"/>
      <c r="F616" s="240"/>
      <c r="G616" s="241"/>
      <c r="H616" s="150"/>
      <c r="I616" s="151"/>
      <c r="J616" s="278"/>
      <c r="K616" s="152"/>
      <c r="L616" s="75"/>
      <c r="M616" s="153"/>
      <c r="N616" s="149"/>
      <c r="O616" s="150"/>
      <c r="P616" s="150"/>
      <c r="Q616" s="150"/>
      <c r="R616" s="150"/>
      <c r="S616" s="150"/>
      <c r="T616" s="150"/>
      <c r="U616" s="150"/>
      <c r="V616" s="154"/>
      <c r="W616" s="154"/>
      <c r="X616" s="64"/>
      <c r="Y616" s="64"/>
      <c r="Z616" s="64"/>
      <c r="AA616" s="64"/>
      <c r="AB616" s="64"/>
      <c r="AC616" s="64"/>
      <c r="AD616" s="64"/>
      <c r="AE616" s="64"/>
      <c r="AF616" s="64"/>
      <c r="AG616" s="64"/>
      <c r="AH616" s="64"/>
      <c r="AI616" s="64"/>
      <c r="AJ616" s="64"/>
      <c r="AK616" s="64"/>
      <c r="AL616" s="64"/>
      <c r="AM616" s="64"/>
      <c r="AN616" s="64"/>
      <c r="AO616" s="64"/>
      <c r="AP616" s="64"/>
      <c r="AQ616" s="64"/>
      <c r="AR616" s="64"/>
      <c r="AS616" s="64"/>
      <c r="AT616" s="64"/>
      <c r="AU616" s="64"/>
      <c r="AV616" s="64"/>
      <c r="AW616" s="64"/>
      <c r="AX616" s="64"/>
      <c r="AY616" s="64"/>
      <c r="AZ616" s="64"/>
      <c r="BA616" s="64"/>
      <c r="BB616" s="64"/>
      <c r="BC616" s="64"/>
      <c r="BD616" s="64"/>
      <c r="BE616" s="64"/>
      <c r="BF616" s="64"/>
      <c r="BG616" s="64"/>
      <c r="BH616" s="64"/>
      <c r="BI616" s="64"/>
      <c r="BJ616" s="64"/>
      <c r="BK616" s="64"/>
      <c r="BL616" s="64"/>
      <c r="BM616" s="64"/>
      <c r="BN616" s="64"/>
      <c r="BO616" s="64"/>
      <c r="BP616" s="64"/>
      <c r="BQ616" s="64"/>
      <c r="BR616" s="64"/>
      <c r="BS616" s="64"/>
      <c r="BT616" s="64"/>
      <c r="BU616" s="64"/>
      <c r="BV616" s="64"/>
    </row>
    <row r="617" spans="1:74" s="145" customFormat="1" x14ac:dyDescent="0.25">
      <c r="A617" s="337" t="s">
        <v>1612</v>
      </c>
      <c r="B617" s="338"/>
      <c r="C617" s="339"/>
      <c r="D617" s="288"/>
      <c r="E617" s="289">
        <f>D617*1.18</f>
        <v>0</v>
      </c>
      <c r="F617" s="161"/>
      <c r="G617" s="162"/>
      <c r="H617" s="156"/>
      <c r="I617" s="157"/>
      <c r="J617" s="158"/>
      <c r="K617" s="143"/>
      <c r="L617" s="44"/>
      <c r="M617" s="51" t="s">
        <v>1384</v>
      </c>
      <c r="N617" s="228"/>
      <c r="O617" s="7"/>
      <c r="P617" s="7"/>
      <c r="Q617" s="7"/>
      <c r="R617" s="7"/>
      <c r="S617" s="7"/>
      <c r="T617" s="7"/>
      <c r="U617" s="142"/>
      <c r="V617" s="144"/>
      <c r="W617" s="144"/>
      <c r="X617" s="64"/>
      <c r="Y617" s="64"/>
      <c r="Z617" s="64"/>
      <c r="AA617" s="64"/>
      <c r="AB617" s="64"/>
      <c r="AC617" s="64"/>
      <c r="AD617" s="64"/>
      <c r="AE617" s="64"/>
      <c r="AF617" s="64"/>
      <c r="AG617" s="64"/>
      <c r="AH617" s="64"/>
      <c r="AI617" s="64"/>
      <c r="AJ617" s="64"/>
      <c r="AK617" s="64"/>
      <c r="AL617" s="64"/>
      <c r="AM617" s="64"/>
      <c r="AN617" s="64"/>
      <c r="AO617" s="64"/>
      <c r="AP617" s="64"/>
      <c r="AQ617" s="64"/>
      <c r="AR617" s="64"/>
      <c r="AS617" s="64"/>
      <c r="AT617" s="64"/>
      <c r="AU617" s="64"/>
      <c r="AV617" s="64"/>
      <c r="AW617" s="64"/>
      <c r="AX617" s="64"/>
      <c r="AY617" s="64"/>
      <c r="AZ617" s="64"/>
      <c r="BA617" s="64"/>
      <c r="BB617" s="64"/>
      <c r="BC617" s="64"/>
      <c r="BD617" s="64"/>
      <c r="BE617" s="64"/>
      <c r="BF617" s="64"/>
      <c r="BG617" s="64"/>
      <c r="BH617" s="64"/>
      <c r="BI617" s="64"/>
      <c r="BJ617" s="64"/>
      <c r="BK617" s="64"/>
      <c r="BL617" s="64"/>
      <c r="BM617" s="64"/>
      <c r="BN617" s="64"/>
      <c r="BO617" s="64"/>
      <c r="BP617" s="64"/>
      <c r="BQ617" s="64"/>
      <c r="BR617" s="64"/>
      <c r="BS617" s="64"/>
      <c r="BT617" s="64"/>
      <c r="BU617" s="64"/>
      <c r="BV617" s="64"/>
    </row>
    <row r="618" spans="1:74" s="145" customFormat="1" x14ac:dyDescent="0.25">
      <c r="A618" s="1"/>
      <c r="B618" s="2"/>
      <c r="C618" s="267"/>
      <c r="D618" s="84"/>
      <c r="E618" s="134"/>
      <c r="F618" s="343" t="s">
        <v>1557</v>
      </c>
      <c r="G618" s="344"/>
      <c r="H618" s="344"/>
      <c r="I618" s="345"/>
      <c r="J618" s="279"/>
      <c r="K618" s="141">
        <f>J618*1.18</f>
        <v>0</v>
      </c>
      <c r="L618" s="37"/>
      <c r="M618" s="51" t="s">
        <v>1385</v>
      </c>
      <c r="N618" s="228"/>
      <c r="O618" s="159"/>
      <c r="P618" s="159"/>
      <c r="Q618" s="159"/>
      <c r="R618" s="159"/>
      <c r="S618" s="159"/>
      <c r="T618" s="159"/>
      <c r="U618" s="142"/>
      <c r="V618" s="144"/>
      <c r="W618" s="144"/>
      <c r="X618" s="64"/>
      <c r="Y618" s="64"/>
      <c r="Z618" s="64"/>
      <c r="AA618" s="64"/>
      <c r="AB618" s="64"/>
      <c r="AC618" s="64"/>
      <c r="AD618" s="64"/>
      <c r="AE618" s="64"/>
      <c r="AF618" s="64"/>
      <c r="AG618" s="64"/>
      <c r="AH618" s="64"/>
      <c r="AI618" s="64"/>
      <c r="AJ618" s="64"/>
      <c r="AK618" s="64"/>
      <c r="AL618" s="64"/>
      <c r="AM618" s="64"/>
      <c r="AN618" s="64"/>
      <c r="AO618" s="64"/>
      <c r="AP618" s="64"/>
      <c r="AQ618" s="64"/>
      <c r="AR618" s="64"/>
      <c r="AS618" s="64"/>
      <c r="AT618" s="64"/>
      <c r="AU618" s="64"/>
      <c r="AV618" s="64"/>
      <c r="AW618" s="64"/>
      <c r="AX618" s="64"/>
      <c r="AY618" s="64"/>
      <c r="AZ618" s="64"/>
      <c r="BA618" s="64"/>
      <c r="BB618" s="64"/>
      <c r="BC618" s="64"/>
      <c r="BD618" s="64"/>
      <c r="BE618" s="64"/>
      <c r="BF618" s="64"/>
      <c r="BG618" s="64"/>
      <c r="BH618" s="64"/>
      <c r="BI618" s="64"/>
      <c r="BJ618" s="64"/>
      <c r="BK618" s="64"/>
      <c r="BL618" s="64"/>
      <c r="BM618" s="64"/>
      <c r="BN618" s="64"/>
      <c r="BO618" s="64"/>
      <c r="BP618" s="64"/>
      <c r="BQ618" s="64"/>
      <c r="BR618" s="64"/>
      <c r="BS618" s="64"/>
      <c r="BT618" s="64"/>
      <c r="BU618" s="64"/>
      <c r="BV618" s="64"/>
    </row>
    <row r="619" spans="1:74" s="64" customFormat="1" outlineLevel="1" x14ac:dyDescent="0.25">
      <c r="A619" s="268"/>
      <c r="B619" s="269"/>
      <c r="C619" s="267"/>
      <c r="D619" s="98"/>
      <c r="E619" s="294"/>
      <c r="F619" s="253" t="s">
        <v>1283</v>
      </c>
      <c r="G619" s="243" t="s">
        <v>956</v>
      </c>
      <c r="H619" s="73" t="s">
        <v>51</v>
      </c>
      <c r="I619" s="117">
        <v>4</v>
      </c>
      <c r="J619" s="118"/>
      <c r="K619" s="119"/>
      <c r="L619" s="120"/>
      <c r="M619" s="121"/>
      <c r="N619" s="116"/>
      <c r="O619" s="122"/>
      <c r="P619" s="122"/>
      <c r="Q619" s="122"/>
      <c r="R619" s="122"/>
      <c r="S619" s="122"/>
      <c r="T619" s="122"/>
      <c r="U619" s="122"/>
      <c r="V619" s="123"/>
      <c r="W619" s="123"/>
    </row>
    <row r="620" spans="1:74" s="64" customFormat="1" outlineLevel="1" x14ac:dyDescent="0.25">
      <c r="A620" s="268"/>
      <c r="B620" s="269"/>
      <c r="C620" s="267"/>
      <c r="D620" s="98"/>
      <c r="E620" s="294"/>
      <c r="F620" s="253" t="s">
        <v>1284</v>
      </c>
      <c r="G620" s="243" t="s">
        <v>957</v>
      </c>
      <c r="H620" s="73" t="s">
        <v>51</v>
      </c>
      <c r="I620" s="117">
        <v>2</v>
      </c>
      <c r="J620" s="118"/>
      <c r="K620" s="119"/>
      <c r="L620" s="120"/>
      <c r="M620" s="121"/>
      <c r="N620" s="116"/>
      <c r="O620" s="122"/>
      <c r="P620" s="122"/>
      <c r="Q620" s="122"/>
      <c r="R620" s="122"/>
      <c r="S620" s="122"/>
      <c r="T620" s="122"/>
      <c r="U620" s="122"/>
      <c r="V620" s="123"/>
      <c r="W620" s="123"/>
    </row>
    <row r="621" spans="1:74" s="64" customFormat="1" outlineLevel="1" x14ac:dyDescent="0.25">
      <c r="A621" s="268"/>
      <c r="B621" s="269"/>
      <c r="C621" s="267"/>
      <c r="D621" s="98"/>
      <c r="E621" s="294"/>
      <c r="F621" s="253" t="s">
        <v>1285</v>
      </c>
      <c r="G621" s="243" t="s">
        <v>958</v>
      </c>
      <c r="H621" s="73" t="s">
        <v>51</v>
      </c>
      <c r="I621" s="117">
        <v>3</v>
      </c>
      <c r="J621" s="118"/>
      <c r="K621" s="119"/>
      <c r="L621" s="120"/>
      <c r="M621" s="121"/>
      <c r="N621" s="116"/>
      <c r="O621" s="122"/>
      <c r="P621" s="122"/>
      <c r="Q621" s="122"/>
      <c r="R621" s="122"/>
      <c r="S621" s="122"/>
      <c r="T621" s="122"/>
      <c r="U621" s="122"/>
      <c r="V621" s="123"/>
      <c r="W621" s="123"/>
    </row>
    <row r="622" spans="1:74" s="64" customFormat="1" outlineLevel="1" x14ac:dyDescent="0.25">
      <c r="A622" s="268"/>
      <c r="B622" s="269"/>
      <c r="C622" s="267"/>
      <c r="D622" s="98"/>
      <c r="E622" s="294"/>
      <c r="F622" s="253" t="s">
        <v>1286</v>
      </c>
      <c r="G622" s="243" t="s">
        <v>959</v>
      </c>
      <c r="H622" s="73" t="s">
        <v>51</v>
      </c>
      <c r="I622" s="117">
        <v>1</v>
      </c>
      <c r="J622" s="118"/>
      <c r="K622" s="119"/>
      <c r="L622" s="120"/>
      <c r="M622" s="121"/>
      <c r="N622" s="116"/>
      <c r="O622" s="122"/>
      <c r="P622" s="122"/>
      <c r="Q622" s="122"/>
      <c r="R622" s="122"/>
      <c r="S622" s="122"/>
      <c r="T622" s="122"/>
      <c r="U622" s="122"/>
      <c r="V622" s="123"/>
      <c r="W622" s="123"/>
    </row>
    <row r="623" spans="1:74" s="64" customFormat="1" outlineLevel="1" x14ac:dyDescent="0.25">
      <c r="A623" s="268"/>
      <c r="B623" s="269"/>
      <c r="C623" s="267"/>
      <c r="D623" s="98"/>
      <c r="E623" s="294"/>
      <c r="F623" s="253" t="s">
        <v>1287</v>
      </c>
      <c r="G623" s="243" t="s">
        <v>960</v>
      </c>
      <c r="H623" s="73" t="s">
        <v>51</v>
      </c>
      <c r="I623" s="117">
        <v>4</v>
      </c>
      <c r="J623" s="118"/>
      <c r="K623" s="119"/>
      <c r="L623" s="120"/>
      <c r="M623" s="121"/>
      <c r="N623" s="116"/>
      <c r="O623" s="122"/>
      <c r="P623" s="122"/>
      <c r="Q623" s="122"/>
      <c r="R623" s="122"/>
      <c r="S623" s="122"/>
      <c r="T623" s="122"/>
      <c r="U623" s="122"/>
      <c r="V623" s="123"/>
      <c r="W623" s="123"/>
    </row>
    <row r="624" spans="1:74" s="64" customFormat="1" outlineLevel="1" x14ac:dyDescent="0.25">
      <c r="A624" s="268"/>
      <c r="B624" s="269"/>
      <c r="C624" s="267"/>
      <c r="D624" s="98"/>
      <c r="E624" s="294"/>
      <c r="F624" s="253" t="s">
        <v>1288</v>
      </c>
      <c r="G624" s="243" t="s">
        <v>961</v>
      </c>
      <c r="H624" s="73" t="s">
        <v>51</v>
      </c>
      <c r="I624" s="117">
        <v>1</v>
      </c>
      <c r="J624" s="118"/>
      <c r="K624" s="119"/>
      <c r="L624" s="120"/>
      <c r="M624" s="121"/>
      <c r="N624" s="116"/>
      <c r="O624" s="122"/>
      <c r="P624" s="122"/>
      <c r="Q624" s="122"/>
      <c r="R624" s="122"/>
      <c r="S624" s="122"/>
      <c r="T624" s="122"/>
      <c r="U624" s="122"/>
      <c r="V624" s="123"/>
      <c r="W624" s="123"/>
    </row>
    <row r="625" spans="1:74" s="64" customFormat="1" outlineLevel="1" x14ac:dyDescent="0.25">
      <c r="A625" s="268"/>
      <c r="B625" s="269"/>
      <c r="C625" s="267"/>
      <c r="D625" s="98"/>
      <c r="E625" s="294"/>
      <c r="F625" s="253" t="s">
        <v>1289</v>
      </c>
      <c r="G625" s="243" t="s">
        <v>962</v>
      </c>
      <c r="H625" s="73" t="s">
        <v>51</v>
      </c>
      <c r="I625" s="117">
        <v>3</v>
      </c>
      <c r="J625" s="118"/>
      <c r="K625" s="119"/>
      <c r="L625" s="120"/>
      <c r="M625" s="121"/>
      <c r="N625" s="116"/>
      <c r="O625" s="122"/>
      <c r="P625" s="122"/>
      <c r="Q625" s="122"/>
      <c r="R625" s="122"/>
      <c r="S625" s="122"/>
      <c r="T625" s="122"/>
      <c r="U625" s="122"/>
      <c r="V625" s="123"/>
      <c r="W625" s="123"/>
    </row>
    <row r="626" spans="1:74" s="64" customFormat="1" outlineLevel="1" x14ac:dyDescent="0.25">
      <c r="A626" s="268"/>
      <c r="B626" s="269"/>
      <c r="C626" s="267"/>
      <c r="D626" s="98"/>
      <c r="E626" s="294"/>
      <c r="F626" s="253" t="s">
        <v>1290</v>
      </c>
      <c r="G626" s="243" t="s">
        <v>963</v>
      </c>
      <c r="H626" s="73" t="s">
        <v>51</v>
      </c>
      <c r="I626" s="117">
        <v>2</v>
      </c>
      <c r="J626" s="118"/>
      <c r="K626" s="119"/>
      <c r="L626" s="120"/>
      <c r="M626" s="121"/>
      <c r="N626" s="116"/>
      <c r="O626" s="122"/>
      <c r="P626" s="122"/>
      <c r="Q626" s="122"/>
      <c r="R626" s="122"/>
      <c r="S626" s="122"/>
      <c r="T626" s="122"/>
      <c r="U626" s="122"/>
      <c r="V626" s="123"/>
      <c r="W626" s="123"/>
    </row>
    <row r="627" spans="1:74" s="64" customFormat="1" outlineLevel="1" x14ac:dyDescent="0.25">
      <c r="A627" s="268"/>
      <c r="B627" s="269"/>
      <c r="C627" s="267"/>
      <c r="D627" s="98"/>
      <c r="E627" s="294"/>
      <c r="F627" s="253" t="s">
        <v>1291</v>
      </c>
      <c r="G627" s="243" t="s">
        <v>964</v>
      </c>
      <c r="H627" s="73" t="s">
        <v>51</v>
      </c>
      <c r="I627" s="117">
        <v>2</v>
      </c>
      <c r="J627" s="118"/>
      <c r="K627" s="119"/>
      <c r="L627" s="120"/>
      <c r="M627" s="121"/>
      <c r="N627" s="116"/>
      <c r="O627" s="122"/>
      <c r="P627" s="122"/>
      <c r="Q627" s="122"/>
      <c r="R627" s="122"/>
      <c r="S627" s="122"/>
      <c r="T627" s="122"/>
      <c r="U627" s="122"/>
      <c r="V627" s="123"/>
      <c r="W627" s="123"/>
    </row>
    <row r="628" spans="1:74" s="64" customFormat="1" outlineLevel="1" x14ac:dyDescent="0.25">
      <c r="A628" s="268"/>
      <c r="B628" s="269"/>
      <c r="C628" s="267"/>
      <c r="D628" s="98"/>
      <c r="E628" s="294"/>
      <c r="F628" s="253" t="s">
        <v>1292</v>
      </c>
      <c r="G628" s="243" t="s">
        <v>965</v>
      </c>
      <c r="H628" s="73" t="s">
        <v>51</v>
      </c>
      <c r="I628" s="117">
        <v>1</v>
      </c>
      <c r="J628" s="118"/>
      <c r="K628" s="119"/>
      <c r="L628" s="120"/>
      <c r="M628" s="121"/>
      <c r="N628" s="116"/>
      <c r="O628" s="122"/>
      <c r="P628" s="122"/>
      <c r="Q628" s="122"/>
      <c r="R628" s="122"/>
      <c r="S628" s="122"/>
      <c r="T628" s="122"/>
      <c r="U628" s="122"/>
      <c r="V628" s="123"/>
      <c r="W628" s="123"/>
    </row>
    <row r="629" spans="1:74" s="64" customFormat="1" outlineLevel="1" x14ac:dyDescent="0.25">
      <c r="A629" s="268"/>
      <c r="B629" s="269"/>
      <c r="C629" s="267"/>
      <c r="D629" s="98"/>
      <c r="E629" s="294"/>
      <c r="F629" s="253" t="s">
        <v>1293</v>
      </c>
      <c r="G629" s="243" t="s">
        <v>966</v>
      </c>
      <c r="H629" s="73" t="s">
        <v>51</v>
      </c>
      <c r="I629" s="117">
        <v>4</v>
      </c>
      <c r="J629" s="118"/>
      <c r="K629" s="119"/>
      <c r="L629" s="120"/>
      <c r="M629" s="121"/>
      <c r="N629" s="116"/>
      <c r="O629" s="122"/>
      <c r="P629" s="122"/>
      <c r="Q629" s="122"/>
      <c r="R629" s="122"/>
      <c r="S629" s="122"/>
      <c r="T629" s="122"/>
      <c r="U629" s="122"/>
      <c r="V629" s="123"/>
      <c r="W629" s="123"/>
    </row>
    <row r="630" spans="1:74" s="155" customFormat="1" x14ac:dyDescent="0.25">
      <c r="A630" s="201" t="s">
        <v>954</v>
      </c>
      <c r="B630" s="146" t="s">
        <v>968</v>
      </c>
      <c r="C630" s="147" t="s">
        <v>1626</v>
      </c>
      <c r="D630" s="148"/>
      <c r="E630" s="287"/>
      <c r="F630" s="240"/>
      <c r="G630" s="241"/>
      <c r="H630" s="150"/>
      <c r="I630" s="151"/>
      <c r="J630" s="278"/>
      <c r="K630" s="152"/>
      <c r="L630" s="75"/>
      <c r="M630" s="153"/>
      <c r="N630" s="149"/>
      <c r="O630" s="150"/>
      <c r="P630" s="150"/>
      <c r="Q630" s="150"/>
      <c r="R630" s="150"/>
      <c r="S630" s="150"/>
      <c r="T630" s="150"/>
      <c r="U630" s="150"/>
      <c r="V630" s="154"/>
      <c r="W630" s="154"/>
      <c r="X630" s="64"/>
      <c r="Y630" s="64"/>
      <c r="Z630" s="64"/>
      <c r="AA630" s="64"/>
      <c r="AB630" s="64"/>
      <c r="AC630" s="64"/>
      <c r="AD630" s="64"/>
      <c r="AE630" s="64"/>
      <c r="AF630" s="64"/>
      <c r="AG630" s="64"/>
      <c r="AH630" s="64"/>
      <c r="AI630" s="64"/>
      <c r="AJ630" s="64"/>
      <c r="AK630" s="64"/>
      <c r="AL630" s="64"/>
      <c r="AM630" s="64"/>
      <c r="AN630" s="64"/>
      <c r="AO630" s="64"/>
      <c r="AP630" s="64"/>
      <c r="AQ630" s="64"/>
      <c r="AR630" s="64"/>
      <c r="AS630" s="64"/>
      <c r="AT630" s="64"/>
      <c r="AU630" s="64"/>
      <c r="AV630" s="64"/>
      <c r="AW630" s="64"/>
      <c r="AX630" s="64"/>
      <c r="AY630" s="64"/>
      <c r="AZ630" s="64"/>
      <c r="BA630" s="64"/>
      <c r="BB630" s="64"/>
      <c r="BC630" s="64"/>
      <c r="BD630" s="64"/>
      <c r="BE630" s="64"/>
      <c r="BF630" s="64"/>
      <c r="BG630" s="64"/>
      <c r="BH630" s="64"/>
      <c r="BI630" s="64"/>
      <c r="BJ630" s="64"/>
      <c r="BK630" s="64"/>
      <c r="BL630" s="64"/>
      <c r="BM630" s="64"/>
      <c r="BN630" s="64"/>
      <c r="BO630" s="64"/>
      <c r="BP630" s="64"/>
      <c r="BQ630" s="64"/>
      <c r="BR630" s="64"/>
      <c r="BS630" s="64"/>
      <c r="BT630" s="64"/>
      <c r="BU630" s="64"/>
      <c r="BV630" s="64"/>
    </row>
    <row r="631" spans="1:74" s="145" customFormat="1" x14ac:dyDescent="0.25">
      <c r="A631" s="337" t="s">
        <v>1613</v>
      </c>
      <c r="B631" s="338"/>
      <c r="C631" s="339"/>
      <c r="D631" s="288"/>
      <c r="E631" s="289">
        <f>D631*1.18</f>
        <v>0</v>
      </c>
      <c r="F631" s="161"/>
      <c r="G631" s="162"/>
      <c r="H631" s="156"/>
      <c r="I631" s="157"/>
      <c r="J631" s="158"/>
      <c r="K631" s="143"/>
      <c r="L631" s="44"/>
      <c r="M631" s="51" t="s">
        <v>1386</v>
      </c>
      <c r="N631" s="228"/>
      <c r="O631" s="7"/>
      <c r="P631" s="7"/>
      <c r="Q631" s="7"/>
      <c r="R631" s="7"/>
      <c r="S631" s="7"/>
      <c r="T631" s="7"/>
      <c r="U631" s="142"/>
      <c r="V631" s="144"/>
      <c r="W631" s="144"/>
      <c r="X631" s="64"/>
      <c r="Y631" s="64"/>
      <c r="Z631" s="64"/>
      <c r="AA631" s="64"/>
      <c r="AB631" s="64"/>
      <c r="AC631" s="64"/>
      <c r="AD631" s="64"/>
      <c r="AE631" s="64"/>
      <c r="AF631" s="64"/>
      <c r="AG631" s="64"/>
      <c r="AH631" s="64"/>
      <c r="AI631" s="64"/>
      <c r="AJ631" s="64"/>
      <c r="AK631" s="64"/>
      <c r="AL631" s="64"/>
      <c r="AM631" s="64"/>
      <c r="AN631" s="64"/>
      <c r="AO631" s="64"/>
      <c r="AP631" s="64"/>
      <c r="AQ631" s="64"/>
      <c r="AR631" s="64"/>
      <c r="AS631" s="64"/>
      <c r="AT631" s="64"/>
      <c r="AU631" s="64"/>
      <c r="AV631" s="64"/>
      <c r="AW631" s="64"/>
      <c r="AX631" s="64"/>
      <c r="AY631" s="64"/>
      <c r="AZ631" s="64"/>
      <c r="BA631" s="64"/>
      <c r="BB631" s="64"/>
      <c r="BC631" s="64"/>
      <c r="BD631" s="64"/>
      <c r="BE631" s="64"/>
      <c r="BF631" s="64"/>
      <c r="BG631" s="64"/>
      <c r="BH631" s="64"/>
      <c r="BI631" s="64"/>
      <c r="BJ631" s="64"/>
      <c r="BK631" s="64"/>
      <c r="BL631" s="64"/>
      <c r="BM631" s="64"/>
      <c r="BN631" s="64"/>
      <c r="BO631" s="64"/>
      <c r="BP631" s="64"/>
      <c r="BQ631" s="64"/>
      <c r="BR631" s="64"/>
      <c r="BS631" s="64"/>
      <c r="BT631" s="64"/>
      <c r="BU631" s="64"/>
      <c r="BV631" s="64"/>
    </row>
    <row r="632" spans="1:74" s="145" customFormat="1" x14ac:dyDescent="0.25">
      <c r="A632" s="1"/>
      <c r="B632" s="2"/>
      <c r="C632" s="101"/>
      <c r="D632" s="84"/>
      <c r="E632" s="134"/>
      <c r="F632" s="343" t="s">
        <v>1558</v>
      </c>
      <c r="G632" s="344"/>
      <c r="H632" s="344"/>
      <c r="I632" s="345"/>
      <c r="J632" s="279"/>
      <c r="K632" s="141">
        <f>J632*1.18</f>
        <v>0</v>
      </c>
      <c r="L632" s="37"/>
      <c r="M632" s="51" t="s">
        <v>1387</v>
      </c>
      <c r="N632" s="228"/>
      <c r="O632" s="159"/>
      <c r="P632" s="159"/>
      <c r="Q632" s="159"/>
      <c r="R632" s="159"/>
      <c r="S632" s="159"/>
      <c r="T632" s="159"/>
      <c r="U632" s="142"/>
      <c r="V632" s="144"/>
      <c r="W632" s="144"/>
      <c r="X632" s="64"/>
      <c r="Y632" s="64"/>
      <c r="Z632" s="64"/>
      <c r="AA632" s="64"/>
      <c r="AB632" s="64"/>
      <c r="AC632" s="64"/>
      <c r="AD632" s="64"/>
      <c r="AE632" s="64"/>
      <c r="AF632" s="64"/>
      <c r="AG632" s="64"/>
      <c r="AH632" s="64"/>
      <c r="AI632" s="64"/>
      <c r="AJ632" s="64"/>
      <c r="AK632" s="64"/>
      <c r="AL632" s="64"/>
      <c r="AM632" s="64"/>
      <c r="AN632" s="64"/>
      <c r="AO632" s="64"/>
      <c r="AP632" s="64"/>
      <c r="AQ632" s="64"/>
      <c r="AR632" s="64"/>
      <c r="AS632" s="64"/>
      <c r="AT632" s="64"/>
      <c r="AU632" s="64"/>
      <c r="AV632" s="64"/>
      <c r="AW632" s="64"/>
      <c r="AX632" s="64"/>
      <c r="AY632" s="64"/>
      <c r="AZ632" s="64"/>
      <c r="BA632" s="64"/>
      <c r="BB632" s="64"/>
      <c r="BC632" s="64"/>
      <c r="BD632" s="64"/>
      <c r="BE632" s="64"/>
      <c r="BF632" s="64"/>
      <c r="BG632" s="64"/>
      <c r="BH632" s="64"/>
      <c r="BI632" s="64"/>
      <c r="BJ632" s="64"/>
      <c r="BK632" s="64"/>
      <c r="BL632" s="64"/>
      <c r="BM632" s="64"/>
      <c r="BN632" s="64"/>
      <c r="BO632" s="64"/>
      <c r="BP632" s="64"/>
      <c r="BQ632" s="64"/>
      <c r="BR632" s="64"/>
      <c r="BS632" s="64"/>
      <c r="BT632" s="64"/>
      <c r="BU632" s="64"/>
      <c r="BV632" s="64"/>
    </row>
    <row r="633" spans="1:74" s="64" customFormat="1" outlineLevel="1" x14ac:dyDescent="0.25">
      <c r="A633" s="65"/>
      <c r="B633" s="71"/>
      <c r="C633" s="101"/>
      <c r="D633" s="98"/>
      <c r="E633" s="294"/>
      <c r="F633" s="242" t="s">
        <v>972</v>
      </c>
      <c r="G633" s="243" t="s">
        <v>969</v>
      </c>
      <c r="H633" s="73" t="s">
        <v>51</v>
      </c>
      <c r="I633" s="117">
        <v>3</v>
      </c>
      <c r="J633" s="118"/>
      <c r="K633" s="119"/>
      <c r="L633" s="120"/>
      <c r="M633" s="121"/>
      <c r="N633" s="116"/>
      <c r="O633" s="122"/>
      <c r="P633" s="122"/>
      <c r="Q633" s="122"/>
      <c r="R633" s="122"/>
      <c r="S633" s="122"/>
      <c r="T633" s="122"/>
      <c r="U633" s="122"/>
      <c r="V633" s="123"/>
      <c r="W633" s="123"/>
    </row>
    <row r="634" spans="1:74" s="155" customFormat="1" x14ac:dyDescent="0.25">
      <c r="A634" s="201" t="s">
        <v>1635</v>
      </c>
      <c r="B634" s="146" t="s">
        <v>970</v>
      </c>
      <c r="C634" s="147" t="s">
        <v>971</v>
      </c>
      <c r="D634" s="148"/>
      <c r="E634" s="287"/>
      <c r="F634" s="240"/>
      <c r="G634" s="241"/>
      <c r="H634" s="150"/>
      <c r="I634" s="151"/>
      <c r="J634" s="278"/>
      <c r="K634" s="152"/>
      <c r="L634" s="75"/>
      <c r="M634" s="153"/>
      <c r="N634" s="149"/>
      <c r="O634" s="150"/>
      <c r="P634" s="150"/>
      <c r="Q634" s="150"/>
      <c r="R634" s="150"/>
      <c r="S634" s="150"/>
      <c r="T634" s="150"/>
      <c r="U634" s="150"/>
      <c r="V634" s="154"/>
      <c r="W634" s="154"/>
      <c r="X634" s="64"/>
      <c r="Y634" s="64"/>
      <c r="Z634" s="64"/>
      <c r="AA634" s="64"/>
      <c r="AB634" s="64"/>
      <c r="AC634" s="64"/>
      <c r="AD634" s="64"/>
      <c r="AE634" s="64"/>
      <c r="AF634" s="64"/>
      <c r="AG634" s="64"/>
      <c r="AH634" s="64"/>
      <c r="AI634" s="64"/>
      <c r="AJ634" s="64"/>
      <c r="AK634" s="64"/>
      <c r="AL634" s="64"/>
      <c r="AM634" s="64"/>
      <c r="AN634" s="64"/>
      <c r="AO634" s="64"/>
      <c r="AP634" s="64"/>
      <c r="AQ634" s="64"/>
      <c r="AR634" s="64"/>
      <c r="AS634" s="64"/>
      <c r="AT634" s="64"/>
      <c r="AU634" s="64"/>
      <c r="AV634" s="64"/>
      <c r="AW634" s="64"/>
      <c r="AX634" s="64"/>
      <c r="AY634" s="64"/>
      <c r="AZ634" s="64"/>
      <c r="BA634" s="64"/>
      <c r="BB634" s="64"/>
      <c r="BC634" s="64"/>
      <c r="BD634" s="64"/>
      <c r="BE634" s="64"/>
      <c r="BF634" s="64"/>
      <c r="BG634" s="64"/>
      <c r="BH634" s="64"/>
      <c r="BI634" s="64"/>
      <c r="BJ634" s="64"/>
      <c r="BK634" s="64"/>
      <c r="BL634" s="64"/>
      <c r="BM634" s="64"/>
      <c r="BN634" s="64"/>
      <c r="BO634" s="64"/>
      <c r="BP634" s="64"/>
      <c r="BQ634" s="64"/>
      <c r="BR634" s="64"/>
      <c r="BS634" s="64"/>
      <c r="BT634" s="64"/>
      <c r="BU634" s="64"/>
      <c r="BV634" s="64"/>
    </row>
    <row r="635" spans="1:74" s="145" customFormat="1" x14ac:dyDescent="0.25">
      <c r="A635" s="337" t="s">
        <v>1614</v>
      </c>
      <c r="B635" s="338"/>
      <c r="C635" s="339"/>
      <c r="D635" s="288"/>
      <c r="E635" s="289">
        <f>D635*1.18</f>
        <v>0</v>
      </c>
      <c r="F635" s="161"/>
      <c r="G635" s="162"/>
      <c r="H635" s="156"/>
      <c r="I635" s="157"/>
      <c r="J635" s="158"/>
      <c r="K635" s="143"/>
      <c r="L635" s="44"/>
      <c r="M635" s="51" t="s">
        <v>1388</v>
      </c>
      <c r="N635" s="228"/>
      <c r="O635" s="7"/>
      <c r="P635" s="7"/>
      <c r="Q635" s="7"/>
      <c r="R635" s="7"/>
      <c r="S635" s="7"/>
      <c r="T635" s="7"/>
      <c r="U635" s="142"/>
      <c r="V635" s="144"/>
      <c r="W635" s="144"/>
      <c r="X635" s="64"/>
      <c r="Y635" s="64"/>
      <c r="Z635" s="64"/>
      <c r="AA635" s="64"/>
      <c r="AB635" s="64"/>
      <c r="AC635" s="64"/>
      <c r="AD635" s="64"/>
      <c r="AE635" s="64"/>
      <c r="AF635" s="64"/>
      <c r="AG635" s="64"/>
      <c r="AH635" s="64"/>
      <c r="AI635" s="64"/>
      <c r="AJ635" s="64"/>
      <c r="AK635" s="64"/>
      <c r="AL635" s="64"/>
      <c r="AM635" s="64"/>
      <c r="AN635" s="64"/>
      <c r="AO635" s="64"/>
      <c r="AP635" s="64"/>
      <c r="AQ635" s="64"/>
      <c r="AR635" s="64"/>
      <c r="AS635" s="64"/>
      <c r="AT635" s="64"/>
      <c r="AU635" s="64"/>
      <c r="AV635" s="64"/>
      <c r="AW635" s="64"/>
      <c r="AX635" s="64"/>
      <c r="AY635" s="64"/>
      <c r="AZ635" s="64"/>
      <c r="BA635" s="64"/>
      <c r="BB635" s="64"/>
      <c r="BC635" s="64"/>
      <c r="BD635" s="64"/>
      <c r="BE635" s="64"/>
      <c r="BF635" s="64"/>
      <c r="BG635" s="64"/>
      <c r="BH635" s="64"/>
      <c r="BI635" s="64"/>
      <c r="BJ635" s="64"/>
      <c r="BK635" s="64"/>
      <c r="BL635" s="64"/>
      <c r="BM635" s="64"/>
      <c r="BN635" s="64"/>
      <c r="BO635" s="64"/>
      <c r="BP635" s="64"/>
      <c r="BQ635" s="64"/>
      <c r="BR635" s="64"/>
      <c r="BS635" s="64"/>
      <c r="BT635" s="64"/>
      <c r="BU635" s="64"/>
      <c r="BV635" s="64"/>
    </row>
    <row r="636" spans="1:74" s="145" customFormat="1" x14ac:dyDescent="0.25">
      <c r="A636" s="1"/>
      <c r="B636" s="2"/>
      <c r="C636" s="101"/>
      <c r="D636" s="84"/>
      <c r="E636" s="134"/>
      <c r="F636" s="343" t="s">
        <v>1559</v>
      </c>
      <c r="G636" s="344"/>
      <c r="H636" s="344"/>
      <c r="I636" s="345"/>
      <c r="J636" s="279"/>
      <c r="K636" s="141">
        <f>J636*1.18</f>
        <v>0</v>
      </c>
      <c r="L636" s="37"/>
      <c r="M636" s="51" t="s">
        <v>1389</v>
      </c>
      <c r="N636" s="228"/>
      <c r="O636" s="159"/>
      <c r="P636" s="159"/>
      <c r="Q636" s="159"/>
      <c r="R636" s="159"/>
      <c r="S636" s="159"/>
      <c r="T636" s="159"/>
      <c r="U636" s="142"/>
      <c r="V636" s="144"/>
      <c r="W636" s="144"/>
      <c r="X636" s="64"/>
      <c r="Y636" s="64"/>
      <c r="Z636" s="64"/>
      <c r="AA636" s="64"/>
      <c r="AB636" s="64"/>
      <c r="AC636" s="64"/>
      <c r="AD636" s="64"/>
      <c r="AE636" s="64"/>
      <c r="AF636" s="64"/>
      <c r="AG636" s="64"/>
      <c r="AH636" s="64"/>
      <c r="AI636" s="64"/>
      <c r="AJ636" s="64"/>
      <c r="AK636" s="64"/>
      <c r="AL636" s="64"/>
      <c r="AM636" s="64"/>
      <c r="AN636" s="64"/>
      <c r="AO636" s="64"/>
      <c r="AP636" s="64"/>
      <c r="AQ636" s="64"/>
      <c r="AR636" s="64"/>
      <c r="AS636" s="64"/>
      <c r="AT636" s="64"/>
      <c r="AU636" s="64"/>
      <c r="AV636" s="64"/>
      <c r="AW636" s="64"/>
      <c r="AX636" s="64"/>
      <c r="AY636" s="64"/>
      <c r="AZ636" s="64"/>
      <c r="BA636" s="64"/>
      <c r="BB636" s="64"/>
      <c r="BC636" s="64"/>
      <c r="BD636" s="64"/>
      <c r="BE636" s="64"/>
      <c r="BF636" s="64"/>
      <c r="BG636" s="64"/>
      <c r="BH636" s="64"/>
      <c r="BI636" s="64"/>
      <c r="BJ636" s="64"/>
      <c r="BK636" s="64"/>
      <c r="BL636" s="64"/>
      <c r="BM636" s="64"/>
      <c r="BN636" s="64"/>
      <c r="BO636" s="64"/>
      <c r="BP636" s="64"/>
      <c r="BQ636" s="64"/>
      <c r="BR636" s="64"/>
      <c r="BS636" s="64"/>
      <c r="BT636" s="64"/>
      <c r="BU636" s="64"/>
      <c r="BV636" s="64"/>
    </row>
    <row r="637" spans="1:74" s="64" customFormat="1" outlineLevel="1" x14ac:dyDescent="0.25">
      <c r="A637" s="65"/>
      <c r="B637" s="71"/>
      <c r="C637" s="101"/>
      <c r="D637" s="98"/>
      <c r="E637" s="134"/>
      <c r="F637" s="242" t="s">
        <v>1294</v>
      </c>
      <c r="G637" s="243" t="s">
        <v>1473</v>
      </c>
      <c r="H637" s="73" t="s">
        <v>370</v>
      </c>
      <c r="I637" s="74">
        <v>1</v>
      </c>
      <c r="J637" s="102"/>
      <c r="K637" s="72"/>
      <c r="L637" s="75"/>
      <c r="M637" s="76"/>
      <c r="N637" s="99"/>
      <c r="O637" s="73"/>
      <c r="P637" s="73"/>
      <c r="Q637" s="73"/>
      <c r="R637" s="73"/>
      <c r="S637" s="73"/>
      <c r="T637" s="73"/>
      <c r="U637" s="73"/>
      <c r="V637" s="77"/>
      <c r="W637" s="77"/>
    </row>
    <row r="638" spans="1:74" s="155" customFormat="1" x14ac:dyDescent="0.25">
      <c r="A638" s="201" t="s">
        <v>967</v>
      </c>
      <c r="B638" s="146" t="s">
        <v>973</v>
      </c>
      <c r="C638" s="147" t="s">
        <v>974</v>
      </c>
      <c r="D638" s="148"/>
      <c r="E638" s="287"/>
      <c r="F638" s="240"/>
      <c r="G638" s="241"/>
      <c r="H638" s="150"/>
      <c r="I638" s="151"/>
      <c r="J638" s="278"/>
      <c r="K638" s="152"/>
      <c r="L638" s="75"/>
      <c r="M638" s="153"/>
      <c r="N638" s="149"/>
      <c r="O638" s="150"/>
      <c r="P638" s="150"/>
      <c r="Q638" s="150"/>
      <c r="R638" s="150"/>
      <c r="S638" s="150"/>
      <c r="T638" s="150"/>
      <c r="U638" s="150"/>
      <c r="V638" s="154"/>
      <c r="W638" s="154"/>
      <c r="X638" s="64"/>
      <c r="Y638" s="64"/>
      <c r="Z638" s="64"/>
      <c r="AA638" s="64"/>
      <c r="AB638" s="64"/>
      <c r="AC638" s="64"/>
      <c r="AD638" s="64"/>
      <c r="AE638" s="64"/>
      <c r="AF638" s="64"/>
      <c r="AG638" s="64"/>
      <c r="AH638" s="64"/>
      <c r="AI638" s="64"/>
      <c r="AJ638" s="64"/>
      <c r="AK638" s="64"/>
      <c r="AL638" s="64"/>
      <c r="AM638" s="64"/>
      <c r="AN638" s="64"/>
      <c r="AO638" s="64"/>
      <c r="AP638" s="64"/>
      <c r="AQ638" s="64"/>
      <c r="AR638" s="64"/>
      <c r="AS638" s="64"/>
      <c r="AT638" s="64"/>
      <c r="AU638" s="64"/>
      <c r="AV638" s="64"/>
      <c r="AW638" s="64"/>
      <c r="AX638" s="64"/>
      <c r="AY638" s="64"/>
      <c r="AZ638" s="64"/>
      <c r="BA638" s="64"/>
      <c r="BB638" s="64"/>
      <c r="BC638" s="64"/>
      <c r="BD638" s="64"/>
      <c r="BE638" s="64"/>
      <c r="BF638" s="64"/>
      <c r="BG638" s="64"/>
      <c r="BH638" s="64"/>
      <c r="BI638" s="64"/>
      <c r="BJ638" s="64"/>
      <c r="BK638" s="64"/>
      <c r="BL638" s="64"/>
      <c r="BM638" s="64"/>
      <c r="BN638" s="64"/>
      <c r="BO638" s="64"/>
      <c r="BP638" s="64"/>
      <c r="BQ638" s="64"/>
      <c r="BR638" s="64"/>
      <c r="BS638" s="64"/>
      <c r="BT638" s="64"/>
      <c r="BU638" s="64"/>
      <c r="BV638" s="64"/>
    </row>
    <row r="639" spans="1:74" s="145" customFormat="1" x14ac:dyDescent="0.25">
      <c r="A639" s="337" t="s">
        <v>1615</v>
      </c>
      <c r="B639" s="338"/>
      <c r="C639" s="339"/>
      <c r="D639" s="288"/>
      <c r="E639" s="289">
        <f>D639*1.18</f>
        <v>0</v>
      </c>
      <c r="F639" s="161"/>
      <c r="G639" s="162"/>
      <c r="H639" s="156"/>
      <c r="I639" s="157"/>
      <c r="J639" s="158"/>
      <c r="K639" s="143"/>
      <c r="L639" s="44"/>
      <c r="M639" s="51" t="s">
        <v>1390</v>
      </c>
      <c r="N639" s="228"/>
      <c r="O639" s="7"/>
      <c r="P639" s="7"/>
      <c r="Q639" s="7"/>
      <c r="R639" s="7"/>
      <c r="S639" s="7"/>
      <c r="T639" s="7"/>
      <c r="U639" s="142"/>
      <c r="V639" s="144"/>
      <c r="W639" s="144"/>
      <c r="X639" s="64"/>
      <c r="Y639" s="64"/>
      <c r="Z639" s="64"/>
      <c r="AA639" s="64"/>
      <c r="AB639" s="64"/>
      <c r="AC639" s="64"/>
      <c r="AD639" s="64"/>
      <c r="AE639" s="64"/>
      <c r="AF639" s="64"/>
      <c r="AG639" s="64"/>
      <c r="AH639" s="64"/>
      <c r="AI639" s="64"/>
      <c r="AJ639" s="64"/>
      <c r="AK639" s="64"/>
      <c r="AL639" s="64"/>
      <c r="AM639" s="64"/>
      <c r="AN639" s="64"/>
      <c r="AO639" s="64"/>
      <c r="AP639" s="64"/>
      <c r="AQ639" s="64"/>
      <c r="AR639" s="64"/>
      <c r="AS639" s="64"/>
      <c r="AT639" s="64"/>
      <c r="AU639" s="64"/>
      <c r="AV639" s="64"/>
      <c r="AW639" s="64"/>
      <c r="AX639" s="64"/>
      <c r="AY639" s="64"/>
      <c r="AZ639" s="64"/>
      <c r="BA639" s="64"/>
      <c r="BB639" s="64"/>
      <c r="BC639" s="64"/>
      <c r="BD639" s="64"/>
      <c r="BE639" s="64"/>
      <c r="BF639" s="64"/>
      <c r="BG639" s="64"/>
      <c r="BH639" s="64"/>
      <c r="BI639" s="64"/>
      <c r="BJ639" s="64"/>
      <c r="BK639" s="64"/>
      <c r="BL639" s="64"/>
      <c r="BM639" s="64"/>
      <c r="BN639" s="64"/>
      <c r="BO639" s="64"/>
      <c r="BP639" s="64"/>
      <c r="BQ639" s="64"/>
      <c r="BR639" s="64"/>
      <c r="BS639" s="64"/>
      <c r="BT639" s="64"/>
      <c r="BU639" s="64"/>
      <c r="BV639" s="64"/>
    </row>
    <row r="640" spans="1:74" s="145" customFormat="1" x14ac:dyDescent="0.25">
      <c r="A640" s="1"/>
      <c r="B640" s="2"/>
      <c r="C640" s="101"/>
      <c r="D640" s="84"/>
      <c r="E640" s="134"/>
      <c r="F640" s="343" t="s">
        <v>1560</v>
      </c>
      <c r="G640" s="344"/>
      <c r="H640" s="344"/>
      <c r="I640" s="345"/>
      <c r="J640" s="279"/>
      <c r="K640" s="141">
        <f>J640*1.18</f>
        <v>0</v>
      </c>
      <c r="L640" s="37"/>
      <c r="M640" s="51" t="s">
        <v>1391</v>
      </c>
      <c r="N640" s="228"/>
      <c r="O640" s="159"/>
      <c r="P640" s="159"/>
      <c r="Q640" s="159"/>
      <c r="R640" s="159"/>
      <c r="S640" s="159"/>
      <c r="T640" s="159"/>
      <c r="U640" s="142"/>
      <c r="V640" s="144"/>
      <c r="W640" s="144"/>
      <c r="X640" s="64"/>
      <c r="Y640" s="64"/>
      <c r="Z640" s="64"/>
      <c r="AA640" s="64"/>
      <c r="AB640" s="64"/>
      <c r="AC640" s="64"/>
      <c r="AD640" s="64"/>
      <c r="AE640" s="64"/>
      <c r="AF640" s="64"/>
      <c r="AG640" s="64"/>
      <c r="AH640" s="64"/>
      <c r="AI640" s="64"/>
      <c r="AJ640" s="64"/>
      <c r="AK640" s="64"/>
      <c r="AL640" s="64"/>
      <c r="AM640" s="64"/>
      <c r="AN640" s="64"/>
      <c r="AO640" s="64"/>
      <c r="AP640" s="64"/>
      <c r="AQ640" s="64"/>
      <c r="AR640" s="64"/>
      <c r="AS640" s="64"/>
      <c r="AT640" s="64"/>
      <c r="AU640" s="64"/>
      <c r="AV640" s="64"/>
      <c r="AW640" s="64"/>
      <c r="AX640" s="64"/>
      <c r="AY640" s="64"/>
      <c r="AZ640" s="64"/>
      <c r="BA640" s="64"/>
      <c r="BB640" s="64"/>
      <c r="BC640" s="64"/>
      <c r="BD640" s="64"/>
      <c r="BE640" s="64"/>
      <c r="BF640" s="64"/>
      <c r="BG640" s="64"/>
      <c r="BH640" s="64"/>
      <c r="BI640" s="64"/>
      <c r="BJ640" s="64"/>
      <c r="BK640" s="64"/>
      <c r="BL640" s="64"/>
      <c r="BM640" s="64"/>
      <c r="BN640" s="64"/>
      <c r="BO640" s="64"/>
      <c r="BP640" s="64"/>
      <c r="BQ640" s="64"/>
      <c r="BR640" s="64"/>
      <c r="BS640" s="64"/>
      <c r="BT640" s="64"/>
      <c r="BU640" s="64"/>
      <c r="BV640" s="64"/>
    </row>
    <row r="641" spans="1:23" s="64" customFormat="1" outlineLevel="1" x14ac:dyDescent="0.25">
      <c r="A641" s="65"/>
      <c r="B641" s="71"/>
      <c r="C641" s="101"/>
      <c r="D641" s="98"/>
      <c r="E641" s="291"/>
      <c r="F641" s="253" t="s">
        <v>1295</v>
      </c>
      <c r="G641" s="243" t="s">
        <v>975</v>
      </c>
      <c r="H641" s="73" t="s">
        <v>51</v>
      </c>
      <c r="I641" s="68">
        <v>4</v>
      </c>
      <c r="J641" s="113"/>
      <c r="K641" s="66"/>
      <c r="L641" s="69"/>
      <c r="M641" s="114"/>
      <c r="N641" s="111"/>
      <c r="O641" s="67"/>
      <c r="P641" s="67"/>
      <c r="Q641" s="67"/>
      <c r="R641" s="67"/>
      <c r="S641" s="67"/>
      <c r="T641" s="67"/>
      <c r="U641" s="67"/>
      <c r="V641" s="70"/>
      <c r="W641" s="70"/>
    </row>
    <row r="642" spans="1:23" s="64" customFormat="1" outlineLevel="1" x14ac:dyDescent="0.25">
      <c r="A642" s="65"/>
      <c r="B642" s="71"/>
      <c r="C642" s="101"/>
      <c r="D642" s="98"/>
      <c r="E642" s="291"/>
      <c r="F642" s="253" t="s">
        <v>1296</v>
      </c>
      <c r="G642" s="243" t="s">
        <v>976</v>
      </c>
      <c r="H642" s="73" t="s">
        <v>51</v>
      </c>
      <c r="I642" s="68">
        <v>6</v>
      </c>
      <c r="J642" s="113"/>
      <c r="K642" s="66"/>
      <c r="L642" s="69"/>
      <c r="M642" s="114"/>
      <c r="N642" s="111"/>
      <c r="O642" s="67"/>
      <c r="P642" s="67"/>
      <c r="Q642" s="67"/>
      <c r="R642" s="67"/>
      <c r="S642" s="67"/>
      <c r="T642" s="67"/>
      <c r="U642" s="67"/>
      <c r="V642" s="70"/>
      <c r="W642" s="70"/>
    </row>
    <row r="643" spans="1:23" s="64" customFormat="1" outlineLevel="1" x14ac:dyDescent="0.25">
      <c r="A643" s="65"/>
      <c r="B643" s="71"/>
      <c r="C643" s="101"/>
      <c r="D643" s="98"/>
      <c r="E643" s="291"/>
      <c r="F643" s="253" t="s">
        <v>1297</v>
      </c>
      <c r="G643" s="243" t="s">
        <v>977</v>
      </c>
      <c r="H643" s="73" t="s">
        <v>51</v>
      </c>
      <c r="I643" s="68">
        <v>5</v>
      </c>
      <c r="J643" s="113"/>
      <c r="K643" s="66"/>
      <c r="L643" s="69"/>
      <c r="M643" s="114"/>
      <c r="N643" s="111"/>
      <c r="O643" s="67"/>
      <c r="P643" s="67"/>
      <c r="Q643" s="67"/>
      <c r="R643" s="67"/>
      <c r="S643" s="67"/>
      <c r="T643" s="67"/>
      <c r="U643" s="67"/>
      <c r="V643" s="70"/>
      <c r="W643" s="70"/>
    </row>
    <row r="644" spans="1:23" s="64" customFormat="1" outlineLevel="1" x14ac:dyDescent="0.25">
      <c r="A644" s="65"/>
      <c r="B644" s="71"/>
      <c r="C644" s="101"/>
      <c r="D644" s="98"/>
      <c r="E644" s="291"/>
      <c r="F644" s="253" t="s">
        <v>1298</v>
      </c>
      <c r="G644" s="243" t="s">
        <v>978</v>
      </c>
      <c r="H644" s="73" t="s">
        <v>51</v>
      </c>
      <c r="I644" s="68">
        <v>5</v>
      </c>
      <c r="J644" s="113"/>
      <c r="K644" s="66"/>
      <c r="L644" s="69"/>
      <c r="M644" s="114"/>
      <c r="N644" s="111"/>
      <c r="O644" s="67"/>
      <c r="P644" s="67"/>
      <c r="Q644" s="67"/>
      <c r="R644" s="67"/>
      <c r="S644" s="67"/>
      <c r="T644" s="67"/>
      <c r="U644" s="67"/>
      <c r="V644" s="70"/>
      <c r="W644" s="70"/>
    </row>
    <row r="645" spans="1:23" s="64" customFormat="1" outlineLevel="1" x14ac:dyDescent="0.25">
      <c r="A645" s="65"/>
      <c r="B645" s="71"/>
      <c r="C645" s="101"/>
      <c r="D645" s="98"/>
      <c r="E645" s="291"/>
      <c r="F645" s="253" t="s">
        <v>1299</v>
      </c>
      <c r="G645" s="243" t="s">
        <v>979</v>
      </c>
      <c r="H645" s="73" t="s">
        <v>51</v>
      </c>
      <c r="I645" s="68">
        <v>4</v>
      </c>
      <c r="J645" s="113"/>
      <c r="K645" s="66"/>
      <c r="L645" s="69"/>
      <c r="M645" s="114"/>
      <c r="N645" s="111"/>
      <c r="O645" s="67"/>
      <c r="P645" s="67"/>
      <c r="Q645" s="67"/>
      <c r="R645" s="67"/>
      <c r="S645" s="67"/>
      <c r="T645" s="67"/>
      <c r="U645" s="67"/>
      <c r="V645" s="70"/>
      <c r="W645" s="70"/>
    </row>
    <row r="646" spans="1:23" s="64" customFormat="1" outlineLevel="1" x14ac:dyDescent="0.25">
      <c r="A646" s="65"/>
      <c r="B646" s="71"/>
      <c r="C646" s="101"/>
      <c r="D646" s="98"/>
      <c r="E646" s="291"/>
      <c r="F646" s="253" t="s">
        <v>1300</v>
      </c>
      <c r="G646" s="243" t="s">
        <v>980</v>
      </c>
      <c r="H646" s="73" t="s">
        <v>51</v>
      </c>
      <c r="I646" s="68">
        <v>24</v>
      </c>
      <c r="J646" s="113"/>
      <c r="K646" s="66"/>
      <c r="L646" s="69"/>
      <c r="M646" s="114"/>
      <c r="N646" s="111"/>
      <c r="O646" s="67"/>
      <c r="P646" s="67"/>
      <c r="Q646" s="67"/>
      <c r="R646" s="67"/>
      <c r="S646" s="67"/>
      <c r="T646" s="67"/>
      <c r="U646" s="67"/>
      <c r="V646" s="70"/>
      <c r="W646" s="70"/>
    </row>
    <row r="647" spans="1:23" s="64" customFormat="1" outlineLevel="1" x14ac:dyDescent="0.25">
      <c r="A647" s="65"/>
      <c r="B647" s="71"/>
      <c r="C647" s="101"/>
      <c r="D647" s="98"/>
      <c r="E647" s="291"/>
      <c r="F647" s="253" t="s">
        <v>1301</v>
      </c>
      <c r="G647" s="243" t="s">
        <v>981</v>
      </c>
      <c r="H647" s="73" t="s">
        <v>51</v>
      </c>
      <c r="I647" s="68">
        <v>24</v>
      </c>
      <c r="J647" s="113"/>
      <c r="K647" s="66"/>
      <c r="L647" s="69"/>
      <c r="M647" s="114"/>
      <c r="N647" s="111"/>
      <c r="O647" s="67"/>
      <c r="P647" s="67"/>
      <c r="Q647" s="67"/>
      <c r="R647" s="67"/>
      <c r="S647" s="67"/>
      <c r="T647" s="67"/>
      <c r="U647" s="67"/>
      <c r="V647" s="70"/>
      <c r="W647" s="70"/>
    </row>
    <row r="648" spans="1:23" s="64" customFormat="1" outlineLevel="1" x14ac:dyDescent="0.25">
      <c r="A648" s="65"/>
      <c r="B648" s="71"/>
      <c r="C648" s="101"/>
      <c r="D648" s="98"/>
      <c r="E648" s="291"/>
      <c r="F648" s="253" t="s">
        <v>1302</v>
      </c>
      <c r="G648" s="243" t="s">
        <v>982</v>
      </c>
      <c r="H648" s="73" t="s">
        <v>51</v>
      </c>
      <c r="I648" s="68">
        <v>24</v>
      </c>
      <c r="J648" s="113"/>
      <c r="K648" s="66"/>
      <c r="L648" s="69"/>
      <c r="M648" s="114"/>
      <c r="N648" s="111"/>
      <c r="O648" s="67"/>
      <c r="P648" s="67"/>
      <c r="Q648" s="67"/>
      <c r="R648" s="67"/>
      <c r="S648" s="67"/>
      <c r="T648" s="67"/>
      <c r="U648" s="67"/>
      <c r="V648" s="70"/>
      <c r="W648" s="70"/>
    </row>
    <row r="649" spans="1:23" s="64" customFormat="1" outlineLevel="1" x14ac:dyDescent="0.25">
      <c r="A649" s="65"/>
      <c r="B649" s="71"/>
      <c r="C649" s="101"/>
      <c r="D649" s="98"/>
      <c r="E649" s="291"/>
      <c r="F649" s="253" t="s">
        <v>1303</v>
      </c>
      <c r="G649" s="243" t="s">
        <v>983</v>
      </c>
      <c r="H649" s="73" t="s">
        <v>51</v>
      </c>
      <c r="I649" s="68">
        <v>62</v>
      </c>
      <c r="J649" s="113"/>
      <c r="K649" s="66"/>
      <c r="L649" s="69"/>
      <c r="M649" s="114"/>
      <c r="N649" s="111"/>
      <c r="O649" s="67"/>
      <c r="P649" s="67"/>
      <c r="Q649" s="67"/>
      <c r="R649" s="67"/>
      <c r="S649" s="67"/>
      <c r="T649" s="67"/>
      <c r="U649" s="67"/>
      <c r="V649" s="70"/>
      <c r="W649" s="70"/>
    </row>
    <row r="650" spans="1:23" s="64" customFormat="1" outlineLevel="1" x14ac:dyDescent="0.25">
      <c r="A650" s="65"/>
      <c r="B650" s="71"/>
      <c r="C650" s="101"/>
      <c r="D650" s="98"/>
      <c r="E650" s="291"/>
      <c r="F650" s="253" t="s">
        <v>1304</v>
      </c>
      <c r="G650" s="243" t="s">
        <v>984</v>
      </c>
      <c r="H650" s="73" t="s">
        <v>51</v>
      </c>
      <c r="I650" s="68">
        <v>55</v>
      </c>
      <c r="J650" s="113"/>
      <c r="K650" s="66"/>
      <c r="L650" s="69"/>
      <c r="M650" s="114"/>
      <c r="N650" s="111"/>
      <c r="O650" s="67"/>
      <c r="P650" s="67"/>
      <c r="Q650" s="67"/>
      <c r="R650" s="67"/>
      <c r="S650" s="67"/>
      <c r="T650" s="67"/>
      <c r="U650" s="67"/>
      <c r="V650" s="70"/>
      <c r="W650" s="70"/>
    </row>
    <row r="651" spans="1:23" s="64" customFormat="1" outlineLevel="1" x14ac:dyDescent="0.25">
      <c r="A651" s="65"/>
      <c r="B651" s="71"/>
      <c r="C651" s="101"/>
      <c r="D651" s="98"/>
      <c r="E651" s="291"/>
      <c r="F651" s="253" t="s">
        <v>1305</v>
      </c>
      <c r="G651" s="243" t="s">
        <v>985</v>
      </c>
      <c r="H651" s="73" t="s">
        <v>51</v>
      </c>
      <c r="I651" s="68">
        <v>6</v>
      </c>
      <c r="J651" s="113"/>
      <c r="K651" s="66"/>
      <c r="L651" s="69"/>
      <c r="M651" s="114"/>
      <c r="N651" s="111"/>
      <c r="O651" s="67"/>
      <c r="P651" s="67"/>
      <c r="Q651" s="67"/>
      <c r="R651" s="67"/>
      <c r="S651" s="67"/>
      <c r="T651" s="67"/>
      <c r="U651" s="67"/>
      <c r="V651" s="70"/>
      <c r="W651" s="70"/>
    </row>
    <row r="652" spans="1:23" s="64" customFormat="1" outlineLevel="1" x14ac:dyDescent="0.25">
      <c r="A652" s="65"/>
      <c r="B652" s="71"/>
      <c r="C652" s="101"/>
      <c r="D652" s="98"/>
      <c r="E652" s="291"/>
      <c r="F652" s="253" t="s">
        <v>1306</v>
      </c>
      <c r="G652" s="243" t="s">
        <v>986</v>
      </c>
      <c r="H652" s="73" t="s">
        <v>51</v>
      </c>
      <c r="I652" s="68">
        <v>2</v>
      </c>
      <c r="J652" s="113"/>
      <c r="K652" s="66"/>
      <c r="L652" s="69"/>
      <c r="M652" s="114"/>
      <c r="N652" s="111"/>
      <c r="O652" s="67"/>
      <c r="P652" s="67"/>
      <c r="Q652" s="67"/>
      <c r="R652" s="67"/>
      <c r="S652" s="67"/>
      <c r="T652" s="67"/>
      <c r="U652" s="67"/>
      <c r="V652" s="70"/>
      <c r="W652" s="70"/>
    </row>
    <row r="653" spans="1:23" s="64" customFormat="1" outlineLevel="1" x14ac:dyDescent="0.25">
      <c r="A653" s="65"/>
      <c r="B653" s="71"/>
      <c r="C653" s="101"/>
      <c r="D653" s="98"/>
      <c r="E653" s="291"/>
      <c r="F653" s="253" t="s">
        <v>1307</v>
      </c>
      <c r="G653" s="243" t="s">
        <v>987</v>
      </c>
      <c r="H653" s="73" t="s">
        <v>51</v>
      </c>
      <c r="I653" s="68">
        <v>2</v>
      </c>
      <c r="J653" s="113"/>
      <c r="K653" s="66"/>
      <c r="L653" s="69"/>
      <c r="M653" s="114"/>
      <c r="N653" s="111"/>
      <c r="O653" s="67"/>
      <c r="P653" s="67"/>
      <c r="Q653" s="67"/>
      <c r="R653" s="67"/>
      <c r="S653" s="67"/>
      <c r="T653" s="67"/>
      <c r="U653" s="67"/>
      <c r="V653" s="70"/>
      <c r="W653" s="70"/>
    </row>
    <row r="654" spans="1:23" s="64" customFormat="1" outlineLevel="1" x14ac:dyDescent="0.25">
      <c r="A654" s="65"/>
      <c r="B654" s="71"/>
      <c r="C654" s="101"/>
      <c r="D654" s="98"/>
      <c r="E654" s="291"/>
      <c r="F654" s="253" t="s">
        <v>1308</v>
      </c>
      <c r="G654" s="243" t="s">
        <v>988</v>
      </c>
      <c r="H654" s="73" t="s">
        <v>51</v>
      </c>
      <c r="I654" s="68">
        <v>9</v>
      </c>
      <c r="J654" s="113"/>
      <c r="K654" s="66"/>
      <c r="L654" s="69"/>
      <c r="M654" s="114"/>
      <c r="N654" s="111"/>
      <c r="O654" s="67"/>
      <c r="P654" s="67"/>
      <c r="Q654" s="67"/>
      <c r="R654" s="67"/>
      <c r="S654" s="67"/>
      <c r="T654" s="67"/>
      <c r="U654" s="67"/>
      <c r="V654" s="70"/>
      <c r="W654" s="70"/>
    </row>
    <row r="655" spans="1:23" s="64" customFormat="1" outlineLevel="1" x14ac:dyDescent="0.25">
      <c r="A655" s="65"/>
      <c r="B655" s="71"/>
      <c r="C655" s="101"/>
      <c r="D655" s="98"/>
      <c r="E655" s="291"/>
      <c r="F655" s="253" t="s">
        <v>1309</v>
      </c>
      <c r="G655" s="243" t="s">
        <v>989</v>
      </c>
      <c r="H655" s="73" t="s">
        <v>51</v>
      </c>
      <c r="I655" s="68">
        <v>1</v>
      </c>
      <c r="J655" s="113"/>
      <c r="K655" s="66"/>
      <c r="L655" s="69"/>
      <c r="M655" s="114"/>
      <c r="N655" s="111"/>
      <c r="O655" s="67"/>
      <c r="P655" s="67"/>
      <c r="Q655" s="67"/>
      <c r="R655" s="67"/>
      <c r="S655" s="67"/>
      <c r="T655" s="67"/>
      <c r="U655" s="67"/>
      <c r="V655" s="70"/>
      <c r="W655" s="70"/>
    </row>
    <row r="656" spans="1:23" s="64" customFormat="1" outlineLevel="1" x14ac:dyDescent="0.25">
      <c r="A656" s="65"/>
      <c r="B656" s="71"/>
      <c r="C656" s="101"/>
      <c r="D656" s="98"/>
      <c r="E656" s="291"/>
      <c r="F656" s="253" t="s">
        <v>1310</v>
      </c>
      <c r="G656" s="243" t="s">
        <v>990</v>
      </c>
      <c r="H656" s="73" t="s">
        <v>51</v>
      </c>
      <c r="I656" s="68">
        <v>2</v>
      </c>
      <c r="J656" s="113"/>
      <c r="K656" s="66"/>
      <c r="L656" s="69"/>
      <c r="M656" s="114"/>
      <c r="N656" s="111"/>
      <c r="O656" s="67"/>
      <c r="P656" s="67"/>
      <c r="Q656" s="67"/>
      <c r="R656" s="67"/>
      <c r="S656" s="67"/>
      <c r="T656" s="67"/>
      <c r="U656" s="67"/>
      <c r="V656" s="70"/>
      <c r="W656" s="70"/>
    </row>
    <row r="657" spans="1:74" s="64" customFormat="1" outlineLevel="1" x14ac:dyDescent="0.25">
      <c r="A657" s="65"/>
      <c r="B657" s="71"/>
      <c r="C657" s="101"/>
      <c r="D657" s="98"/>
      <c r="E657" s="291"/>
      <c r="F657" s="253" t="s">
        <v>1311</v>
      </c>
      <c r="G657" s="243" t="s">
        <v>991</v>
      </c>
      <c r="H657" s="73" t="s">
        <v>51</v>
      </c>
      <c r="I657" s="68">
        <v>1</v>
      </c>
      <c r="J657" s="113"/>
      <c r="K657" s="66"/>
      <c r="L657" s="69"/>
      <c r="M657" s="114"/>
      <c r="N657" s="111"/>
      <c r="O657" s="67"/>
      <c r="P657" s="67"/>
      <c r="Q657" s="67"/>
      <c r="R657" s="67"/>
      <c r="S657" s="67"/>
      <c r="T657" s="67"/>
      <c r="U657" s="67"/>
      <c r="V657" s="70"/>
      <c r="W657" s="70"/>
    </row>
    <row r="658" spans="1:74" s="64" customFormat="1" outlineLevel="1" x14ac:dyDescent="0.25">
      <c r="A658" s="65"/>
      <c r="B658" s="71"/>
      <c r="C658" s="101"/>
      <c r="D658" s="98"/>
      <c r="E658" s="291"/>
      <c r="F658" s="253" t="s">
        <v>1312</v>
      </c>
      <c r="G658" s="243" t="s">
        <v>992</v>
      </c>
      <c r="H658" s="73" t="s">
        <v>51</v>
      </c>
      <c r="I658" s="68">
        <v>5</v>
      </c>
      <c r="J658" s="113"/>
      <c r="K658" s="66"/>
      <c r="L658" s="69"/>
      <c r="M658" s="114"/>
      <c r="N658" s="111"/>
      <c r="O658" s="67"/>
      <c r="P658" s="67"/>
      <c r="Q658" s="67"/>
      <c r="R658" s="67"/>
      <c r="S658" s="67"/>
      <c r="T658" s="67"/>
      <c r="U658" s="67"/>
      <c r="V658" s="70"/>
      <c r="W658" s="70"/>
    </row>
    <row r="659" spans="1:74" s="155" customFormat="1" x14ac:dyDescent="0.25">
      <c r="A659" s="201">
        <v>5</v>
      </c>
      <c r="B659" s="146"/>
      <c r="C659" s="147" t="s">
        <v>993</v>
      </c>
      <c r="D659" s="148"/>
      <c r="E659" s="287"/>
      <c r="F659" s="240"/>
      <c r="G659" s="241"/>
      <c r="H659" s="150"/>
      <c r="I659" s="151"/>
      <c r="J659" s="278"/>
      <c r="K659" s="152"/>
      <c r="L659" s="75"/>
      <c r="M659" s="153"/>
      <c r="N659" s="149"/>
      <c r="O659" s="150"/>
      <c r="P659" s="150"/>
      <c r="Q659" s="150"/>
      <c r="R659" s="150"/>
      <c r="S659" s="150"/>
      <c r="T659" s="150"/>
      <c r="U659" s="150"/>
      <c r="V659" s="154"/>
      <c r="W659" s="154"/>
      <c r="X659" s="64"/>
      <c r="Y659" s="64"/>
      <c r="Z659" s="64"/>
      <c r="AA659" s="64"/>
      <c r="AB659" s="64"/>
      <c r="AC659" s="64"/>
      <c r="AD659" s="64"/>
      <c r="AE659" s="64"/>
      <c r="AF659" s="64"/>
      <c r="AG659" s="64"/>
      <c r="AH659" s="64"/>
      <c r="AI659" s="64"/>
      <c r="AJ659" s="64"/>
      <c r="AK659" s="64"/>
      <c r="AL659" s="64"/>
      <c r="AM659" s="64"/>
      <c r="AN659" s="64"/>
      <c r="AO659" s="64"/>
      <c r="AP659" s="64"/>
      <c r="AQ659" s="64"/>
      <c r="AR659" s="64"/>
      <c r="AS659" s="64"/>
      <c r="AT659" s="64"/>
      <c r="AU659" s="64"/>
      <c r="AV659" s="64"/>
      <c r="AW659" s="64"/>
      <c r="AX659" s="64"/>
      <c r="AY659" s="64"/>
      <c r="AZ659" s="64"/>
      <c r="BA659" s="64"/>
      <c r="BB659" s="64"/>
      <c r="BC659" s="64"/>
      <c r="BD659" s="64"/>
      <c r="BE659" s="64"/>
      <c r="BF659" s="64"/>
      <c r="BG659" s="64"/>
      <c r="BH659" s="64"/>
      <c r="BI659" s="64"/>
      <c r="BJ659" s="64"/>
      <c r="BK659" s="64"/>
      <c r="BL659" s="64"/>
      <c r="BM659" s="64"/>
      <c r="BN659" s="64"/>
      <c r="BO659" s="64"/>
      <c r="BP659" s="64"/>
      <c r="BQ659" s="64"/>
      <c r="BR659" s="64"/>
      <c r="BS659" s="64"/>
      <c r="BT659" s="64"/>
      <c r="BU659" s="64"/>
      <c r="BV659" s="64"/>
    </row>
    <row r="660" spans="1:74" s="145" customFormat="1" x14ac:dyDescent="0.25">
      <c r="A660" s="337" t="s">
        <v>1579</v>
      </c>
      <c r="B660" s="338"/>
      <c r="C660" s="339"/>
      <c r="D660" s="140"/>
      <c r="E660" s="289"/>
      <c r="F660" s="161"/>
      <c r="G660" s="162"/>
      <c r="H660" s="156"/>
      <c r="I660" s="157"/>
      <c r="J660" s="158"/>
      <c r="K660" s="143"/>
      <c r="L660" s="44"/>
      <c r="M660" s="51"/>
      <c r="N660" s="228"/>
      <c r="O660" s="7"/>
      <c r="P660" s="7"/>
      <c r="Q660" s="7"/>
      <c r="R660" s="7"/>
      <c r="S660" s="7"/>
      <c r="T660" s="7"/>
      <c r="U660" s="142"/>
      <c r="V660" s="144"/>
      <c r="W660" s="144"/>
      <c r="X660" s="64"/>
      <c r="Y660" s="64"/>
      <c r="Z660" s="64"/>
      <c r="AA660" s="64"/>
      <c r="AB660" s="64"/>
      <c r="AC660" s="64"/>
      <c r="AD660" s="64"/>
      <c r="AE660" s="64"/>
      <c r="AF660" s="64"/>
      <c r="AG660" s="64"/>
      <c r="AH660" s="64"/>
      <c r="AI660" s="64"/>
      <c r="AJ660" s="64"/>
      <c r="AK660" s="64"/>
      <c r="AL660" s="64"/>
      <c r="AM660" s="64"/>
      <c r="AN660" s="64"/>
      <c r="AO660" s="64"/>
      <c r="AP660" s="64"/>
      <c r="AQ660" s="64"/>
      <c r="AR660" s="64"/>
      <c r="AS660" s="64"/>
      <c r="AT660" s="64"/>
      <c r="AU660" s="64"/>
      <c r="AV660" s="64"/>
      <c r="AW660" s="64"/>
      <c r="AX660" s="64"/>
      <c r="AY660" s="64"/>
      <c r="AZ660" s="64"/>
      <c r="BA660" s="64"/>
      <c r="BB660" s="64"/>
      <c r="BC660" s="64"/>
      <c r="BD660" s="64"/>
      <c r="BE660" s="64"/>
      <c r="BF660" s="64"/>
      <c r="BG660" s="64"/>
      <c r="BH660" s="64"/>
      <c r="BI660" s="64"/>
      <c r="BJ660" s="64"/>
      <c r="BK660" s="64"/>
      <c r="BL660" s="64"/>
      <c r="BM660" s="64"/>
      <c r="BN660" s="64"/>
      <c r="BO660" s="64"/>
      <c r="BP660" s="64"/>
      <c r="BQ660" s="64"/>
      <c r="BR660" s="64"/>
      <c r="BS660" s="64"/>
      <c r="BT660" s="64"/>
      <c r="BU660" s="64"/>
      <c r="BV660" s="64"/>
    </row>
    <row r="661" spans="1:74" s="145" customFormat="1" x14ac:dyDescent="0.25">
      <c r="A661" s="1"/>
      <c r="B661" s="2"/>
      <c r="C661" s="101"/>
      <c r="D661" s="84"/>
      <c r="E661" s="134"/>
      <c r="F661" s="369" t="s">
        <v>1561</v>
      </c>
      <c r="G661" s="370"/>
      <c r="H661" s="370"/>
      <c r="I661" s="371"/>
      <c r="J661" s="281">
        <f>J664+J676+J688+J701+J706</f>
        <v>0</v>
      </c>
      <c r="K661" s="141">
        <f>J661*1.18</f>
        <v>0</v>
      </c>
      <c r="L661" s="37"/>
      <c r="M661" s="51"/>
      <c r="N661" s="228"/>
      <c r="O661" s="159"/>
      <c r="P661" s="159"/>
      <c r="Q661" s="159"/>
      <c r="R661" s="159"/>
      <c r="S661" s="159"/>
      <c r="T661" s="159"/>
      <c r="U661" s="142"/>
      <c r="V661" s="144"/>
      <c r="W661" s="144"/>
      <c r="X661" s="64"/>
      <c r="Y661" s="64"/>
      <c r="Z661" s="64"/>
      <c r="AA661" s="64"/>
      <c r="AB661" s="64"/>
      <c r="AC661" s="64"/>
      <c r="AD661" s="64"/>
      <c r="AE661" s="64"/>
      <c r="AF661" s="64"/>
      <c r="AG661" s="64"/>
      <c r="AH661" s="64"/>
      <c r="AI661" s="64"/>
      <c r="AJ661" s="64"/>
      <c r="AK661" s="64"/>
      <c r="AL661" s="64"/>
      <c r="AM661" s="64"/>
      <c r="AN661" s="64"/>
      <c r="AO661" s="64"/>
      <c r="AP661" s="64"/>
      <c r="AQ661" s="64"/>
      <c r="AR661" s="64"/>
      <c r="AS661" s="64"/>
      <c r="AT661" s="64"/>
      <c r="AU661" s="64"/>
      <c r="AV661" s="64"/>
      <c r="AW661" s="64"/>
      <c r="AX661" s="64"/>
      <c r="AY661" s="64"/>
      <c r="AZ661" s="64"/>
      <c r="BA661" s="64"/>
      <c r="BB661" s="64"/>
      <c r="BC661" s="64"/>
      <c r="BD661" s="64"/>
      <c r="BE661" s="64"/>
      <c r="BF661" s="64"/>
      <c r="BG661" s="64"/>
      <c r="BH661" s="64"/>
      <c r="BI661" s="64"/>
      <c r="BJ661" s="64"/>
      <c r="BK661" s="64"/>
      <c r="BL661" s="64"/>
      <c r="BM661" s="64"/>
      <c r="BN661" s="64"/>
      <c r="BO661" s="64"/>
      <c r="BP661" s="64"/>
      <c r="BQ661" s="64"/>
      <c r="BR661" s="64"/>
      <c r="BS661" s="64"/>
      <c r="BT661" s="64"/>
      <c r="BU661" s="64"/>
      <c r="BV661" s="64"/>
    </row>
    <row r="662" spans="1:74" s="155" customFormat="1" collapsed="1" x14ac:dyDescent="0.25">
      <c r="A662" s="201" t="s">
        <v>994</v>
      </c>
      <c r="B662" s="146" t="s">
        <v>995</v>
      </c>
      <c r="C662" s="147" t="s">
        <v>996</v>
      </c>
      <c r="D662" s="148"/>
      <c r="E662" s="287"/>
      <c r="F662" s="240"/>
      <c r="G662" s="241"/>
      <c r="H662" s="150"/>
      <c r="I662" s="151"/>
      <c r="J662" s="278"/>
      <c r="K662" s="152"/>
      <c r="L662" s="75"/>
      <c r="M662" s="153"/>
      <c r="N662" s="149"/>
      <c r="O662" s="150"/>
      <c r="P662" s="150"/>
      <c r="Q662" s="150"/>
      <c r="R662" s="150"/>
      <c r="S662" s="150"/>
      <c r="T662" s="150"/>
      <c r="U662" s="150"/>
      <c r="V662" s="154"/>
      <c r="W662" s="154"/>
      <c r="X662" s="64"/>
      <c r="Y662" s="64"/>
      <c r="Z662" s="64"/>
      <c r="AA662" s="64"/>
      <c r="AB662" s="64"/>
      <c r="AC662" s="64"/>
      <c r="AD662" s="64"/>
      <c r="AE662" s="64"/>
      <c r="AF662" s="64"/>
      <c r="AG662" s="64"/>
      <c r="AH662" s="64"/>
      <c r="AI662" s="64"/>
      <c r="AJ662" s="64"/>
      <c r="AK662" s="64"/>
      <c r="AL662" s="64"/>
      <c r="AM662" s="64"/>
      <c r="AN662" s="64"/>
      <c r="AO662" s="64"/>
      <c r="AP662" s="64"/>
      <c r="AQ662" s="64"/>
      <c r="AR662" s="64"/>
      <c r="AS662" s="64"/>
      <c r="AT662" s="64"/>
      <c r="AU662" s="64"/>
      <c r="AV662" s="64"/>
      <c r="AW662" s="64"/>
      <c r="AX662" s="64"/>
      <c r="AY662" s="64"/>
      <c r="AZ662" s="64"/>
      <c r="BA662" s="64"/>
      <c r="BB662" s="64"/>
      <c r="BC662" s="64"/>
      <c r="BD662" s="64"/>
      <c r="BE662" s="64"/>
      <c r="BF662" s="64"/>
      <c r="BG662" s="64"/>
      <c r="BH662" s="64"/>
      <c r="BI662" s="64"/>
      <c r="BJ662" s="64"/>
      <c r="BK662" s="64"/>
      <c r="BL662" s="64"/>
      <c r="BM662" s="64"/>
      <c r="BN662" s="64"/>
      <c r="BO662" s="64"/>
      <c r="BP662" s="64"/>
      <c r="BQ662" s="64"/>
      <c r="BR662" s="64"/>
      <c r="BS662" s="64"/>
      <c r="BT662" s="64"/>
      <c r="BU662" s="64"/>
      <c r="BV662" s="64"/>
    </row>
    <row r="663" spans="1:74" s="145" customFormat="1" x14ac:dyDescent="0.25">
      <c r="A663" s="337" t="s">
        <v>1583</v>
      </c>
      <c r="B663" s="338"/>
      <c r="C663" s="339"/>
      <c r="D663" s="288"/>
      <c r="E663" s="289">
        <f>D663*1.18</f>
        <v>0</v>
      </c>
      <c r="F663" s="161"/>
      <c r="G663" s="162"/>
      <c r="H663" s="156"/>
      <c r="I663" s="157"/>
      <c r="J663" s="158"/>
      <c r="K663" s="143"/>
      <c r="L663" s="44"/>
      <c r="M663" s="51" t="s">
        <v>1392</v>
      </c>
      <c r="N663" s="228"/>
      <c r="O663" s="7"/>
      <c r="P663" s="7"/>
      <c r="Q663" s="7"/>
      <c r="R663" s="7"/>
      <c r="S663" s="7"/>
      <c r="T663" s="7"/>
      <c r="U663" s="142"/>
      <c r="V663" s="144"/>
      <c r="W663" s="144"/>
      <c r="X663" s="64"/>
      <c r="Y663" s="64"/>
      <c r="Z663" s="64"/>
      <c r="AA663" s="64"/>
      <c r="AB663" s="64"/>
      <c r="AC663" s="64"/>
      <c r="AD663" s="64"/>
      <c r="AE663" s="64"/>
      <c r="AF663" s="64"/>
      <c r="AG663" s="64"/>
      <c r="AH663" s="64"/>
      <c r="AI663" s="64"/>
      <c r="AJ663" s="64"/>
      <c r="AK663" s="64"/>
      <c r="AL663" s="64"/>
      <c r="AM663" s="64"/>
      <c r="AN663" s="64"/>
      <c r="AO663" s="64"/>
      <c r="AP663" s="64"/>
      <c r="AQ663" s="64"/>
      <c r="AR663" s="64"/>
      <c r="AS663" s="64"/>
      <c r="AT663" s="64"/>
      <c r="AU663" s="64"/>
      <c r="AV663" s="64"/>
      <c r="AW663" s="64"/>
      <c r="AX663" s="64"/>
      <c r="AY663" s="64"/>
      <c r="AZ663" s="64"/>
      <c r="BA663" s="64"/>
      <c r="BB663" s="64"/>
      <c r="BC663" s="64"/>
      <c r="BD663" s="64"/>
      <c r="BE663" s="64"/>
      <c r="BF663" s="64"/>
      <c r="BG663" s="64"/>
      <c r="BH663" s="64"/>
      <c r="BI663" s="64"/>
      <c r="BJ663" s="64"/>
      <c r="BK663" s="64"/>
      <c r="BL663" s="64"/>
      <c r="BM663" s="64"/>
      <c r="BN663" s="64"/>
      <c r="BO663" s="64"/>
      <c r="BP663" s="64"/>
      <c r="BQ663" s="64"/>
      <c r="BR663" s="64"/>
      <c r="BS663" s="64"/>
      <c r="BT663" s="64"/>
      <c r="BU663" s="64"/>
      <c r="BV663" s="64"/>
    </row>
    <row r="664" spans="1:74" s="145" customFormat="1" x14ac:dyDescent="0.25">
      <c r="A664" s="1"/>
      <c r="B664" s="2"/>
      <c r="C664" s="101"/>
      <c r="D664" s="84"/>
      <c r="E664" s="134"/>
      <c r="F664" s="343" t="s">
        <v>1562</v>
      </c>
      <c r="G664" s="344"/>
      <c r="H664" s="344"/>
      <c r="I664" s="345"/>
      <c r="J664" s="279"/>
      <c r="K664" s="141">
        <f>J664*1.18</f>
        <v>0</v>
      </c>
      <c r="L664" s="37"/>
      <c r="M664" s="51" t="s">
        <v>1393</v>
      </c>
      <c r="N664" s="228"/>
      <c r="O664" s="159"/>
      <c r="P664" s="159"/>
      <c r="Q664" s="159"/>
      <c r="R664" s="159"/>
      <c r="S664" s="159"/>
      <c r="T664" s="159"/>
      <c r="U664" s="142"/>
      <c r="V664" s="144"/>
      <c r="W664" s="144"/>
      <c r="X664" s="64"/>
      <c r="Y664" s="64"/>
      <c r="Z664" s="64"/>
      <c r="AA664" s="64"/>
      <c r="AB664" s="64"/>
      <c r="AC664" s="64"/>
      <c r="AD664" s="64"/>
      <c r="AE664" s="64"/>
      <c r="AF664" s="64"/>
      <c r="AG664" s="64"/>
      <c r="AH664" s="64"/>
      <c r="AI664" s="64"/>
      <c r="AJ664" s="64"/>
      <c r="AK664" s="64"/>
      <c r="AL664" s="64"/>
      <c r="AM664" s="64"/>
      <c r="AN664" s="64"/>
      <c r="AO664" s="64"/>
      <c r="AP664" s="64"/>
      <c r="AQ664" s="64"/>
      <c r="AR664" s="64"/>
      <c r="AS664" s="64"/>
      <c r="AT664" s="64"/>
      <c r="AU664" s="64"/>
      <c r="AV664" s="64"/>
      <c r="AW664" s="64"/>
      <c r="AX664" s="64"/>
      <c r="AY664" s="64"/>
      <c r="AZ664" s="64"/>
      <c r="BA664" s="64"/>
      <c r="BB664" s="64"/>
      <c r="BC664" s="64"/>
      <c r="BD664" s="64"/>
      <c r="BE664" s="64"/>
      <c r="BF664" s="64"/>
      <c r="BG664" s="64"/>
      <c r="BH664" s="64"/>
      <c r="BI664" s="64"/>
      <c r="BJ664" s="64"/>
      <c r="BK664" s="64"/>
      <c r="BL664" s="64"/>
      <c r="BM664" s="64"/>
      <c r="BN664" s="64"/>
      <c r="BO664" s="64"/>
      <c r="BP664" s="64"/>
      <c r="BQ664" s="64"/>
      <c r="BR664" s="64"/>
      <c r="BS664" s="64"/>
      <c r="BT664" s="64"/>
      <c r="BU664" s="64"/>
      <c r="BV664" s="64"/>
    </row>
    <row r="665" spans="1:74" s="129" customFormat="1" ht="30" outlineLevel="1" x14ac:dyDescent="0.25">
      <c r="A665" s="127"/>
      <c r="B665" s="100"/>
      <c r="C665" s="115"/>
      <c r="D665" s="98"/>
      <c r="E665" s="134"/>
      <c r="F665" s="253" t="s">
        <v>997</v>
      </c>
      <c r="G665" s="243" t="s">
        <v>998</v>
      </c>
      <c r="H665" s="73" t="s">
        <v>35</v>
      </c>
      <c r="I665" s="74">
        <v>1549</v>
      </c>
      <c r="J665" s="102"/>
      <c r="K665" s="125"/>
      <c r="L665" s="126"/>
      <c r="M665" s="76"/>
      <c r="N665" s="99"/>
      <c r="O665" s="100"/>
      <c r="P665" s="100"/>
      <c r="Q665" s="100"/>
      <c r="R665" s="100"/>
      <c r="S665" s="100"/>
      <c r="T665" s="100"/>
      <c r="U665" s="100"/>
      <c r="V665" s="128"/>
      <c r="W665" s="128"/>
    </row>
    <row r="666" spans="1:74" s="129" customFormat="1" outlineLevel="1" x14ac:dyDescent="0.25">
      <c r="A666" s="127"/>
      <c r="B666" s="100"/>
      <c r="C666" s="115"/>
      <c r="D666" s="98"/>
      <c r="E666" s="134"/>
      <c r="F666" s="253" t="s">
        <v>999</v>
      </c>
      <c r="G666" s="243" t="s">
        <v>1000</v>
      </c>
      <c r="H666" s="73" t="s">
        <v>35</v>
      </c>
      <c r="I666" s="74">
        <v>140</v>
      </c>
      <c r="J666" s="102"/>
      <c r="K666" s="125"/>
      <c r="L666" s="126"/>
      <c r="M666" s="76"/>
      <c r="N666" s="99"/>
      <c r="O666" s="100"/>
      <c r="P666" s="100"/>
      <c r="Q666" s="100"/>
      <c r="R666" s="100"/>
      <c r="S666" s="100"/>
      <c r="T666" s="100"/>
      <c r="U666" s="100"/>
      <c r="V666" s="128"/>
      <c r="W666" s="128"/>
    </row>
    <row r="667" spans="1:74" s="129" customFormat="1" outlineLevel="1" x14ac:dyDescent="0.25">
      <c r="A667" s="127"/>
      <c r="B667" s="100"/>
      <c r="C667" s="115"/>
      <c r="D667" s="98"/>
      <c r="E667" s="134"/>
      <c r="F667" s="253" t="s">
        <v>1001</v>
      </c>
      <c r="G667" s="243" t="s">
        <v>1002</v>
      </c>
      <c r="H667" s="73" t="s">
        <v>51</v>
      </c>
      <c r="I667" s="74">
        <v>3</v>
      </c>
      <c r="J667" s="102"/>
      <c r="K667" s="125"/>
      <c r="L667" s="126"/>
      <c r="M667" s="76"/>
      <c r="N667" s="99"/>
      <c r="O667" s="100"/>
      <c r="P667" s="100"/>
      <c r="Q667" s="100"/>
      <c r="R667" s="100"/>
      <c r="S667" s="100"/>
      <c r="T667" s="100"/>
      <c r="U667" s="100"/>
      <c r="V667" s="128"/>
      <c r="W667" s="128"/>
    </row>
    <row r="668" spans="1:74" s="129" customFormat="1" outlineLevel="1" x14ac:dyDescent="0.25">
      <c r="A668" s="127"/>
      <c r="B668" s="100"/>
      <c r="C668" s="115"/>
      <c r="D668" s="98"/>
      <c r="E668" s="134"/>
      <c r="F668" s="253" t="s">
        <v>1003</v>
      </c>
      <c r="G668" s="243" t="s">
        <v>1004</v>
      </c>
      <c r="H668" s="73" t="s">
        <v>35</v>
      </c>
      <c r="I668" s="74">
        <v>750</v>
      </c>
      <c r="J668" s="102"/>
      <c r="K668" s="125"/>
      <c r="L668" s="126"/>
      <c r="M668" s="76"/>
      <c r="N668" s="99"/>
      <c r="O668" s="100"/>
      <c r="P668" s="100"/>
      <c r="Q668" s="100"/>
      <c r="R668" s="100"/>
      <c r="S668" s="100"/>
      <c r="T668" s="100"/>
      <c r="U668" s="100"/>
      <c r="V668" s="128"/>
      <c r="W668" s="128"/>
    </row>
    <row r="669" spans="1:74" s="129" customFormat="1" outlineLevel="1" x14ac:dyDescent="0.25">
      <c r="A669" s="127"/>
      <c r="B669" s="100"/>
      <c r="C669" s="115"/>
      <c r="D669" s="98"/>
      <c r="E669" s="134"/>
      <c r="F669" s="253" t="s">
        <v>1005</v>
      </c>
      <c r="G669" s="243" t="s">
        <v>1456</v>
      </c>
      <c r="H669" s="73" t="s">
        <v>1006</v>
      </c>
      <c r="I669" s="74">
        <v>1</v>
      </c>
      <c r="J669" s="102"/>
      <c r="K669" s="125"/>
      <c r="L669" s="126"/>
      <c r="M669" s="76"/>
      <c r="N669" s="99"/>
      <c r="O669" s="100"/>
      <c r="P669" s="100"/>
      <c r="Q669" s="100"/>
      <c r="R669" s="100"/>
      <c r="S669" s="100"/>
      <c r="T669" s="100"/>
      <c r="U669" s="100"/>
      <c r="V669" s="128"/>
      <c r="W669" s="128"/>
    </row>
    <row r="670" spans="1:74" s="129" customFormat="1" outlineLevel="1" x14ac:dyDescent="0.25">
      <c r="A670" s="127"/>
      <c r="B670" s="100"/>
      <c r="C670" s="115"/>
      <c r="D670" s="98"/>
      <c r="E670" s="134"/>
      <c r="F670" s="253" t="s">
        <v>1007</v>
      </c>
      <c r="G670" s="245" t="s">
        <v>1472</v>
      </c>
      <c r="H670" s="25" t="s">
        <v>51</v>
      </c>
      <c r="I670" s="96">
        <v>2</v>
      </c>
      <c r="J670" s="102"/>
      <c r="K670" s="125"/>
      <c r="L670" s="126"/>
      <c r="M670" s="76"/>
      <c r="N670" s="99"/>
      <c r="O670" s="100"/>
      <c r="P670" s="100"/>
      <c r="Q670" s="100"/>
      <c r="R670" s="100"/>
      <c r="S670" s="100"/>
      <c r="T670" s="100"/>
      <c r="U670" s="100"/>
      <c r="V670" s="128"/>
      <c r="W670" s="128"/>
    </row>
    <row r="671" spans="1:74" s="129" customFormat="1" outlineLevel="1" x14ac:dyDescent="0.25">
      <c r="A671" s="127"/>
      <c r="B671" s="100"/>
      <c r="C671" s="115"/>
      <c r="D671" s="98"/>
      <c r="E671" s="134"/>
      <c r="F671" s="253" t="s">
        <v>1008</v>
      </c>
      <c r="G671" s="243" t="s">
        <v>1450</v>
      </c>
      <c r="H671" s="73" t="s">
        <v>1006</v>
      </c>
      <c r="I671" s="74">
        <v>1</v>
      </c>
      <c r="J671" s="102"/>
      <c r="K671" s="125"/>
      <c r="L671" s="126"/>
      <c r="M671" s="76"/>
      <c r="N671" s="99"/>
      <c r="O671" s="100"/>
      <c r="P671" s="100"/>
      <c r="Q671" s="100"/>
      <c r="R671" s="100"/>
      <c r="S671" s="100"/>
      <c r="T671" s="100"/>
      <c r="U671" s="100"/>
      <c r="V671" s="128"/>
      <c r="W671" s="128"/>
    </row>
    <row r="672" spans="1:74" s="129" customFormat="1" outlineLevel="1" x14ac:dyDescent="0.25">
      <c r="A672" s="127"/>
      <c r="B672" s="100"/>
      <c r="C672" s="115"/>
      <c r="D672" s="98"/>
      <c r="E672" s="134"/>
      <c r="F672" s="253" t="s">
        <v>1009</v>
      </c>
      <c r="G672" s="243" t="s">
        <v>1451</v>
      </c>
      <c r="H672" s="73" t="s">
        <v>1006</v>
      </c>
      <c r="I672" s="74">
        <v>1</v>
      </c>
      <c r="J672" s="102"/>
      <c r="K672" s="125"/>
      <c r="L672" s="126"/>
      <c r="M672" s="76"/>
      <c r="N672" s="99"/>
      <c r="O672" s="100"/>
      <c r="P672" s="100"/>
      <c r="Q672" s="100"/>
      <c r="R672" s="100"/>
      <c r="S672" s="100"/>
      <c r="T672" s="100"/>
      <c r="U672" s="100"/>
      <c r="V672" s="128"/>
      <c r="W672" s="128"/>
    </row>
    <row r="673" spans="1:74" s="129" customFormat="1" ht="30" outlineLevel="1" x14ac:dyDescent="0.25">
      <c r="A673" s="127"/>
      <c r="B673" s="100"/>
      <c r="C673" s="115"/>
      <c r="D673" s="98"/>
      <c r="E673" s="134"/>
      <c r="F673" s="253" t="s">
        <v>1455</v>
      </c>
      <c r="G673" s="250" t="s">
        <v>1417</v>
      </c>
      <c r="H673" s="73" t="s">
        <v>35</v>
      </c>
      <c r="I673" s="74">
        <v>20</v>
      </c>
      <c r="J673" s="102"/>
      <c r="K673" s="125"/>
      <c r="L673" s="126"/>
      <c r="M673" s="76"/>
      <c r="N673" s="99"/>
      <c r="O673" s="100"/>
      <c r="P673" s="100"/>
      <c r="Q673" s="100"/>
      <c r="R673" s="100"/>
      <c r="S673" s="100"/>
      <c r="T673" s="100"/>
      <c r="U673" s="100"/>
      <c r="V673" s="128"/>
      <c r="W673" s="128"/>
    </row>
    <row r="674" spans="1:74" s="155" customFormat="1" x14ac:dyDescent="0.25">
      <c r="A674" s="201" t="s">
        <v>1010</v>
      </c>
      <c r="B674" s="146" t="s">
        <v>1011</v>
      </c>
      <c r="C674" s="147" t="s">
        <v>1012</v>
      </c>
      <c r="D674" s="148"/>
      <c r="E674" s="287"/>
      <c r="F674" s="240"/>
      <c r="G674" s="241"/>
      <c r="H674" s="150"/>
      <c r="I674" s="151"/>
      <c r="J674" s="278"/>
      <c r="K674" s="152"/>
      <c r="L674" s="75"/>
      <c r="M674" s="153"/>
      <c r="N674" s="149"/>
      <c r="O674" s="150"/>
      <c r="P674" s="150"/>
      <c r="Q674" s="150"/>
      <c r="R674" s="150"/>
      <c r="S674" s="150"/>
      <c r="T674" s="150"/>
      <c r="U674" s="150"/>
      <c r="V674" s="154"/>
      <c r="W674" s="154"/>
      <c r="X674" s="64"/>
      <c r="Y674" s="64"/>
      <c r="Z674" s="64"/>
      <c r="AA674" s="64"/>
      <c r="AB674" s="64"/>
      <c r="AC674" s="64"/>
      <c r="AD674" s="64"/>
      <c r="AE674" s="64"/>
      <c r="AF674" s="64"/>
      <c r="AG674" s="64"/>
      <c r="AH674" s="64"/>
      <c r="AI674" s="64"/>
      <c r="AJ674" s="64"/>
      <c r="AK674" s="64"/>
      <c r="AL674" s="64"/>
      <c r="AM674" s="64"/>
      <c r="AN674" s="64"/>
      <c r="AO674" s="64"/>
      <c r="AP674" s="64"/>
      <c r="AQ674" s="64"/>
      <c r="AR674" s="64"/>
      <c r="AS674" s="64"/>
      <c r="AT674" s="64"/>
      <c r="AU674" s="64"/>
      <c r="AV674" s="64"/>
      <c r="AW674" s="64"/>
      <c r="AX674" s="64"/>
      <c r="AY674" s="64"/>
      <c r="AZ674" s="64"/>
      <c r="BA674" s="64"/>
      <c r="BB674" s="64"/>
      <c r="BC674" s="64"/>
      <c r="BD674" s="64"/>
      <c r="BE674" s="64"/>
      <c r="BF674" s="64"/>
      <c r="BG674" s="64"/>
      <c r="BH674" s="64"/>
      <c r="BI674" s="64"/>
      <c r="BJ674" s="64"/>
      <c r="BK674" s="64"/>
      <c r="BL674" s="64"/>
      <c r="BM674" s="64"/>
      <c r="BN674" s="64"/>
      <c r="BO674" s="64"/>
      <c r="BP674" s="64"/>
      <c r="BQ674" s="64"/>
      <c r="BR674" s="64"/>
      <c r="BS674" s="64"/>
      <c r="BT674" s="64"/>
      <c r="BU674" s="64"/>
      <c r="BV674" s="64"/>
    </row>
    <row r="675" spans="1:74" s="145" customFormat="1" x14ac:dyDescent="0.25">
      <c r="A675" s="337" t="s">
        <v>1584</v>
      </c>
      <c r="B675" s="338"/>
      <c r="C675" s="339"/>
      <c r="D675" s="288"/>
      <c r="E675" s="289">
        <f>D675*1.18</f>
        <v>0</v>
      </c>
      <c r="F675" s="161"/>
      <c r="G675" s="162"/>
      <c r="H675" s="156"/>
      <c r="I675" s="157"/>
      <c r="J675" s="158"/>
      <c r="K675" s="143"/>
      <c r="L675" s="44"/>
      <c r="M675" s="51" t="s">
        <v>1394</v>
      </c>
      <c r="N675" s="228"/>
      <c r="O675" s="7"/>
      <c r="P675" s="7"/>
      <c r="Q675" s="7"/>
      <c r="R675" s="7"/>
      <c r="S675" s="7"/>
      <c r="T675" s="7"/>
      <c r="U675" s="142"/>
      <c r="V675" s="144"/>
      <c r="W675" s="144"/>
      <c r="X675" s="64"/>
      <c r="Y675" s="64"/>
      <c r="Z675" s="64"/>
      <c r="AA675" s="64"/>
      <c r="AB675" s="64"/>
      <c r="AC675" s="64"/>
      <c r="AD675" s="64"/>
      <c r="AE675" s="64"/>
      <c r="AF675" s="64"/>
      <c r="AG675" s="64"/>
      <c r="AH675" s="64"/>
      <c r="AI675" s="64"/>
      <c r="AJ675" s="64"/>
      <c r="AK675" s="64"/>
      <c r="AL675" s="64"/>
      <c r="AM675" s="64"/>
      <c r="AN675" s="64"/>
      <c r="AO675" s="64"/>
      <c r="AP675" s="64"/>
      <c r="AQ675" s="64"/>
      <c r="AR675" s="64"/>
      <c r="AS675" s="64"/>
      <c r="AT675" s="64"/>
      <c r="AU675" s="64"/>
      <c r="AV675" s="64"/>
      <c r="AW675" s="64"/>
      <c r="AX675" s="64"/>
      <c r="AY675" s="64"/>
      <c r="AZ675" s="64"/>
      <c r="BA675" s="64"/>
      <c r="BB675" s="64"/>
      <c r="BC675" s="64"/>
      <c r="BD675" s="64"/>
      <c r="BE675" s="64"/>
      <c r="BF675" s="64"/>
      <c r="BG675" s="64"/>
      <c r="BH675" s="64"/>
      <c r="BI675" s="64"/>
      <c r="BJ675" s="64"/>
      <c r="BK675" s="64"/>
      <c r="BL675" s="64"/>
      <c r="BM675" s="64"/>
      <c r="BN675" s="64"/>
      <c r="BO675" s="64"/>
      <c r="BP675" s="64"/>
      <c r="BQ675" s="64"/>
      <c r="BR675" s="64"/>
      <c r="BS675" s="64"/>
      <c r="BT675" s="64"/>
      <c r="BU675" s="64"/>
      <c r="BV675" s="64"/>
    </row>
    <row r="676" spans="1:74" s="145" customFormat="1" x14ac:dyDescent="0.25">
      <c r="A676" s="1"/>
      <c r="B676" s="2"/>
      <c r="C676" s="101"/>
      <c r="D676" s="84"/>
      <c r="E676" s="134"/>
      <c r="F676" s="343" t="s">
        <v>1563</v>
      </c>
      <c r="G676" s="344"/>
      <c r="H676" s="344"/>
      <c r="I676" s="345"/>
      <c r="J676" s="279"/>
      <c r="K676" s="141">
        <f>J676*1.18</f>
        <v>0</v>
      </c>
      <c r="L676" s="37"/>
      <c r="M676" s="51" t="s">
        <v>1395</v>
      </c>
      <c r="N676" s="228"/>
      <c r="O676" s="159"/>
      <c r="P676" s="159"/>
      <c r="Q676" s="159"/>
      <c r="R676" s="159"/>
      <c r="S676" s="159"/>
      <c r="T676" s="159"/>
      <c r="U676" s="142"/>
      <c r="V676" s="144"/>
      <c r="W676" s="144"/>
      <c r="X676" s="64"/>
      <c r="Y676" s="64"/>
      <c r="Z676" s="64"/>
      <c r="AA676" s="64"/>
      <c r="AB676" s="64"/>
      <c r="AC676" s="64"/>
      <c r="AD676" s="64"/>
      <c r="AE676" s="64"/>
      <c r="AF676" s="64"/>
      <c r="AG676" s="64"/>
      <c r="AH676" s="64"/>
      <c r="AI676" s="64"/>
      <c r="AJ676" s="64"/>
      <c r="AK676" s="64"/>
      <c r="AL676" s="64"/>
      <c r="AM676" s="64"/>
      <c r="AN676" s="64"/>
      <c r="AO676" s="64"/>
      <c r="AP676" s="64"/>
      <c r="AQ676" s="64"/>
      <c r="AR676" s="64"/>
      <c r="AS676" s="64"/>
      <c r="AT676" s="64"/>
      <c r="AU676" s="64"/>
      <c r="AV676" s="64"/>
      <c r="AW676" s="64"/>
      <c r="AX676" s="64"/>
      <c r="AY676" s="64"/>
      <c r="AZ676" s="64"/>
      <c r="BA676" s="64"/>
      <c r="BB676" s="64"/>
      <c r="BC676" s="64"/>
      <c r="BD676" s="64"/>
      <c r="BE676" s="64"/>
      <c r="BF676" s="64"/>
      <c r="BG676" s="64"/>
      <c r="BH676" s="64"/>
      <c r="BI676" s="64"/>
      <c r="BJ676" s="64"/>
      <c r="BK676" s="64"/>
      <c r="BL676" s="64"/>
      <c r="BM676" s="64"/>
      <c r="BN676" s="64"/>
      <c r="BO676" s="64"/>
      <c r="BP676" s="64"/>
      <c r="BQ676" s="64"/>
      <c r="BR676" s="64"/>
      <c r="BS676" s="64"/>
      <c r="BT676" s="64"/>
      <c r="BU676" s="64"/>
      <c r="BV676" s="64"/>
    </row>
    <row r="677" spans="1:74" s="129" customFormat="1" outlineLevel="1" x14ac:dyDescent="0.25">
      <c r="A677" s="127"/>
      <c r="B677" s="100"/>
      <c r="C677" s="115"/>
      <c r="D677" s="98"/>
      <c r="E677" s="134"/>
      <c r="F677" s="253" t="s">
        <v>1013</v>
      </c>
      <c r="G677" s="243" t="s">
        <v>1014</v>
      </c>
      <c r="H677" s="73" t="s">
        <v>35</v>
      </c>
      <c r="I677" s="74">
        <v>578</v>
      </c>
      <c r="J677" s="102"/>
      <c r="K677" s="125"/>
      <c r="L677" s="126"/>
      <c r="M677" s="76"/>
      <c r="N677" s="99"/>
      <c r="O677" s="100"/>
      <c r="P677" s="100"/>
      <c r="Q677" s="100"/>
      <c r="R677" s="100"/>
      <c r="S677" s="100"/>
      <c r="T677" s="100"/>
      <c r="U677" s="100"/>
      <c r="V677" s="128"/>
      <c r="W677" s="128"/>
    </row>
    <row r="678" spans="1:74" s="129" customFormat="1" outlineLevel="1" x14ac:dyDescent="0.25">
      <c r="A678" s="127"/>
      <c r="B678" s="100"/>
      <c r="C678" s="115"/>
      <c r="D678" s="98"/>
      <c r="E678" s="134"/>
      <c r="F678" s="253" t="s">
        <v>1015</v>
      </c>
      <c r="G678" s="243" t="s">
        <v>1016</v>
      </c>
      <c r="H678" s="73" t="s">
        <v>35</v>
      </c>
      <c r="I678" s="74">
        <v>25</v>
      </c>
      <c r="J678" s="102"/>
      <c r="K678" s="125"/>
      <c r="L678" s="126"/>
      <c r="M678" s="76"/>
      <c r="N678" s="99"/>
      <c r="O678" s="100"/>
      <c r="P678" s="100"/>
      <c r="Q678" s="100"/>
      <c r="R678" s="100"/>
      <c r="S678" s="100"/>
      <c r="T678" s="100"/>
      <c r="U678" s="100"/>
      <c r="V678" s="128"/>
      <c r="W678" s="128"/>
    </row>
    <row r="679" spans="1:74" s="129" customFormat="1" outlineLevel="1" x14ac:dyDescent="0.25">
      <c r="A679" s="127"/>
      <c r="B679" s="100"/>
      <c r="C679" s="115"/>
      <c r="D679" s="98"/>
      <c r="E679" s="134"/>
      <c r="F679" s="253" t="s">
        <v>1017</v>
      </c>
      <c r="G679" s="243" t="s">
        <v>1018</v>
      </c>
      <c r="H679" s="73" t="s">
        <v>51</v>
      </c>
      <c r="I679" s="74">
        <v>1</v>
      </c>
      <c r="J679" s="102"/>
      <c r="K679" s="125"/>
      <c r="L679" s="126"/>
      <c r="M679" s="76"/>
      <c r="N679" s="99"/>
      <c r="O679" s="100"/>
      <c r="P679" s="100"/>
      <c r="Q679" s="100"/>
      <c r="R679" s="100"/>
      <c r="S679" s="100"/>
      <c r="T679" s="100"/>
      <c r="U679" s="100"/>
      <c r="V679" s="128"/>
      <c r="W679" s="128"/>
    </row>
    <row r="680" spans="1:74" s="129" customFormat="1" outlineLevel="1" x14ac:dyDescent="0.25">
      <c r="A680" s="127"/>
      <c r="B680" s="100"/>
      <c r="C680" s="115"/>
      <c r="D680" s="98"/>
      <c r="E680" s="134"/>
      <c r="F680" s="253" t="s">
        <v>1019</v>
      </c>
      <c r="G680" s="243" t="s">
        <v>1020</v>
      </c>
      <c r="H680" s="73" t="s">
        <v>35</v>
      </c>
      <c r="I680" s="74">
        <v>747</v>
      </c>
      <c r="J680" s="102"/>
      <c r="K680" s="125"/>
      <c r="L680" s="126"/>
      <c r="M680" s="76"/>
      <c r="N680" s="99"/>
      <c r="O680" s="100"/>
      <c r="P680" s="100"/>
      <c r="Q680" s="100"/>
      <c r="R680" s="100"/>
      <c r="S680" s="100"/>
      <c r="T680" s="100"/>
      <c r="U680" s="100"/>
      <c r="V680" s="128"/>
      <c r="W680" s="128"/>
    </row>
    <row r="681" spans="1:74" s="129" customFormat="1" outlineLevel="1" x14ac:dyDescent="0.25">
      <c r="A681" s="127"/>
      <c r="B681" s="100"/>
      <c r="C681" s="115"/>
      <c r="D681" s="98"/>
      <c r="E681" s="134"/>
      <c r="F681" s="253" t="s">
        <v>1021</v>
      </c>
      <c r="G681" s="243" t="s">
        <v>1022</v>
      </c>
      <c r="H681" s="73" t="s">
        <v>51</v>
      </c>
      <c r="I681" s="74">
        <v>5</v>
      </c>
      <c r="J681" s="102"/>
      <c r="K681" s="125"/>
      <c r="L681" s="126"/>
      <c r="M681" s="76"/>
      <c r="N681" s="99"/>
      <c r="O681" s="100"/>
      <c r="P681" s="100"/>
      <c r="Q681" s="100"/>
      <c r="R681" s="100"/>
      <c r="S681" s="100"/>
      <c r="T681" s="100"/>
      <c r="U681" s="100"/>
      <c r="V681" s="128"/>
      <c r="W681" s="128"/>
    </row>
    <row r="682" spans="1:74" s="129" customFormat="1" outlineLevel="1" x14ac:dyDescent="0.25">
      <c r="A682" s="127"/>
      <c r="B682" s="100"/>
      <c r="C682" s="115"/>
      <c r="D682" s="98"/>
      <c r="E682" s="134"/>
      <c r="F682" s="253" t="s">
        <v>1023</v>
      </c>
      <c r="G682" s="243" t="s">
        <v>1024</v>
      </c>
      <c r="H682" s="73" t="s">
        <v>35</v>
      </c>
      <c r="I682" s="74">
        <v>1120</v>
      </c>
      <c r="J682" s="102"/>
      <c r="K682" s="125"/>
      <c r="L682" s="126"/>
      <c r="M682" s="76"/>
      <c r="N682" s="99"/>
      <c r="O682" s="100"/>
      <c r="P682" s="100"/>
      <c r="Q682" s="100"/>
      <c r="R682" s="100"/>
      <c r="S682" s="100"/>
      <c r="T682" s="100"/>
      <c r="U682" s="100"/>
      <c r="V682" s="128"/>
      <c r="W682" s="128"/>
    </row>
    <row r="683" spans="1:74" s="129" customFormat="1" outlineLevel="1" x14ac:dyDescent="0.25">
      <c r="A683" s="127"/>
      <c r="B683" s="100"/>
      <c r="C683" s="115"/>
      <c r="D683" s="98"/>
      <c r="E683" s="134"/>
      <c r="F683" s="253" t="s">
        <v>1025</v>
      </c>
      <c r="G683" s="243" t="s">
        <v>1026</v>
      </c>
      <c r="H683" s="73" t="s">
        <v>35</v>
      </c>
      <c r="I683" s="74">
        <v>500</v>
      </c>
      <c r="J683" s="102"/>
      <c r="K683" s="125"/>
      <c r="L683" s="126"/>
      <c r="M683" s="76"/>
      <c r="N683" s="99"/>
      <c r="O683" s="100"/>
      <c r="P683" s="100"/>
      <c r="Q683" s="100"/>
      <c r="R683" s="100"/>
      <c r="S683" s="100"/>
      <c r="T683" s="100"/>
      <c r="U683" s="100"/>
      <c r="V683" s="128"/>
      <c r="W683" s="128"/>
    </row>
    <row r="684" spans="1:74" s="129" customFormat="1" outlineLevel="1" x14ac:dyDescent="0.25">
      <c r="A684" s="127"/>
      <c r="B684" s="100"/>
      <c r="C684" s="115"/>
      <c r="D684" s="98"/>
      <c r="E684" s="134"/>
      <c r="F684" s="253" t="s">
        <v>1027</v>
      </c>
      <c r="G684" s="243" t="s">
        <v>1028</v>
      </c>
      <c r="H684" s="73" t="s">
        <v>51</v>
      </c>
      <c r="I684" s="74">
        <v>3</v>
      </c>
      <c r="J684" s="102"/>
      <c r="K684" s="125"/>
      <c r="L684" s="126"/>
      <c r="M684" s="76"/>
      <c r="N684" s="99"/>
      <c r="O684" s="100"/>
      <c r="P684" s="100"/>
      <c r="Q684" s="100"/>
      <c r="R684" s="100"/>
      <c r="S684" s="100"/>
      <c r="T684" s="100"/>
      <c r="U684" s="100"/>
      <c r="V684" s="128"/>
      <c r="W684" s="128"/>
    </row>
    <row r="685" spans="1:74" s="129" customFormat="1" outlineLevel="1" x14ac:dyDescent="0.25">
      <c r="A685" s="127"/>
      <c r="B685" s="100"/>
      <c r="C685" s="115"/>
      <c r="D685" s="98"/>
      <c r="E685" s="134"/>
      <c r="F685" s="253" t="s">
        <v>1029</v>
      </c>
      <c r="G685" s="243" t="s">
        <v>1030</v>
      </c>
      <c r="H685" s="73" t="s">
        <v>35</v>
      </c>
      <c r="I685" s="74">
        <v>325</v>
      </c>
      <c r="J685" s="102"/>
      <c r="K685" s="125"/>
      <c r="L685" s="126"/>
      <c r="M685" s="76"/>
      <c r="N685" s="99"/>
      <c r="O685" s="100"/>
      <c r="P685" s="100"/>
      <c r="Q685" s="100"/>
      <c r="R685" s="100"/>
      <c r="S685" s="100"/>
      <c r="T685" s="100"/>
      <c r="U685" s="100"/>
      <c r="V685" s="128"/>
      <c r="W685" s="128"/>
    </row>
    <row r="686" spans="1:74" s="155" customFormat="1" x14ac:dyDescent="0.25">
      <c r="A686" s="201" t="s">
        <v>1031</v>
      </c>
      <c r="B686" s="146" t="s">
        <v>1032</v>
      </c>
      <c r="C686" s="147" t="s">
        <v>1033</v>
      </c>
      <c r="D686" s="148"/>
      <c r="E686" s="287"/>
      <c r="F686" s="240"/>
      <c r="G686" s="241"/>
      <c r="H686" s="150"/>
      <c r="I686" s="151"/>
      <c r="J686" s="278"/>
      <c r="K686" s="152"/>
      <c r="L686" s="75"/>
      <c r="M686" s="153"/>
      <c r="N686" s="149"/>
      <c r="O686" s="150"/>
      <c r="P686" s="150"/>
      <c r="Q686" s="150"/>
      <c r="R686" s="150"/>
      <c r="S686" s="150"/>
      <c r="T686" s="150"/>
      <c r="U686" s="150"/>
      <c r="V686" s="154"/>
      <c r="W686" s="154"/>
      <c r="X686" s="64"/>
      <c r="Y686" s="64"/>
      <c r="Z686" s="64"/>
      <c r="AA686" s="64"/>
      <c r="AB686" s="64"/>
      <c r="AC686" s="64"/>
      <c r="AD686" s="64"/>
      <c r="AE686" s="64"/>
      <c r="AF686" s="64"/>
      <c r="AG686" s="64"/>
      <c r="AH686" s="64"/>
      <c r="AI686" s="64"/>
      <c r="AJ686" s="64"/>
      <c r="AK686" s="64"/>
      <c r="AL686" s="64"/>
      <c r="AM686" s="64"/>
      <c r="AN686" s="64"/>
      <c r="AO686" s="64"/>
      <c r="AP686" s="64"/>
      <c r="AQ686" s="64"/>
      <c r="AR686" s="64"/>
      <c r="AS686" s="64"/>
      <c r="AT686" s="64"/>
      <c r="AU686" s="64"/>
      <c r="AV686" s="64"/>
      <c r="AW686" s="64"/>
      <c r="AX686" s="64"/>
      <c r="AY686" s="64"/>
      <c r="AZ686" s="64"/>
      <c r="BA686" s="64"/>
      <c r="BB686" s="64"/>
      <c r="BC686" s="64"/>
      <c r="BD686" s="64"/>
      <c r="BE686" s="64"/>
      <c r="BF686" s="64"/>
      <c r="BG686" s="64"/>
      <c r="BH686" s="64"/>
      <c r="BI686" s="64"/>
      <c r="BJ686" s="64"/>
      <c r="BK686" s="64"/>
      <c r="BL686" s="64"/>
      <c r="BM686" s="64"/>
      <c r="BN686" s="64"/>
      <c r="BO686" s="64"/>
      <c r="BP686" s="64"/>
      <c r="BQ686" s="64"/>
      <c r="BR686" s="64"/>
      <c r="BS686" s="64"/>
      <c r="BT686" s="64"/>
      <c r="BU686" s="64"/>
      <c r="BV686" s="64"/>
    </row>
    <row r="687" spans="1:74" s="145" customFormat="1" x14ac:dyDescent="0.25">
      <c r="A687" s="337" t="s">
        <v>1585</v>
      </c>
      <c r="B687" s="338"/>
      <c r="C687" s="339"/>
      <c r="D687" s="288"/>
      <c r="E687" s="289">
        <f>D687*1.18</f>
        <v>0</v>
      </c>
      <c r="F687" s="161"/>
      <c r="G687" s="162"/>
      <c r="H687" s="156"/>
      <c r="I687" s="157"/>
      <c r="J687" s="158"/>
      <c r="K687" s="143"/>
      <c r="L687" s="44"/>
      <c r="M687" s="51" t="s">
        <v>1396</v>
      </c>
      <c r="N687" s="228"/>
      <c r="O687" s="7"/>
      <c r="P687" s="7"/>
      <c r="Q687" s="7"/>
      <c r="R687" s="7"/>
      <c r="S687" s="7"/>
      <c r="T687" s="7"/>
      <c r="U687" s="142"/>
      <c r="V687" s="144"/>
      <c r="W687" s="144"/>
      <c r="X687" s="64"/>
      <c r="Y687" s="64"/>
      <c r="Z687" s="64"/>
      <c r="AA687" s="64"/>
      <c r="AB687" s="64"/>
      <c r="AC687" s="64"/>
      <c r="AD687" s="64"/>
      <c r="AE687" s="64"/>
      <c r="AF687" s="64"/>
      <c r="AG687" s="64"/>
      <c r="AH687" s="64"/>
      <c r="AI687" s="64"/>
      <c r="AJ687" s="64"/>
      <c r="AK687" s="64"/>
      <c r="AL687" s="64"/>
      <c r="AM687" s="64"/>
      <c r="AN687" s="64"/>
      <c r="AO687" s="64"/>
      <c r="AP687" s="64"/>
      <c r="AQ687" s="64"/>
      <c r="AR687" s="64"/>
      <c r="AS687" s="64"/>
      <c r="AT687" s="64"/>
      <c r="AU687" s="64"/>
      <c r="AV687" s="64"/>
      <c r="AW687" s="64"/>
      <c r="AX687" s="64"/>
      <c r="AY687" s="64"/>
      <c r="AZ687" s="64"/>
      <c r="BA687" s="64"/>
      <c r="BB687" s="64"/>
      <c r="BC687" s="64"/>
      <c r="BD687" s="64"/>
      <c r="BE687" s="64"/>
      <c r="BF687" s="64"/>
      <c r="BG687" s="64"/>
      <c r="BH687" s="64"/>
      <c r="BI687" s="64"/>
      <c r="BJ687" s="64"/>
      <c r="BK687" s="64"/>
      <c r="BL687" s="64"/>
      <c r="BM687" s="64"/>
      <c r="BN687" s="64"/>
      <c r="BO687" s="64"/>
      <c r="BP687" s="64"/>
      <c r="BQ687" s="64"/>
      <c r="BR687" s="64"/>
      <c r="BS687" s="64"/>
      <c r="BT687" s="64"/>
      <c r="BU687" s="64"/>
      <c r="BV687" s="64"/>
    </row>
    <row r="688" spans="1:74" s="145" customFormat="1" x14ac:dyDescent="0.25">
      <c r="A688" s="1"/>
      <c r="B688" s="2"/>
      <c r="C688" s="101"/>
      <c r="D688" s="84"/>
      <c r="E688" s="134"/>
      <c r="F688" s="343" t="s">
        <v>1564</v>
      </c>
      <c r="G688" s="344"/>
      <c r="H688" s="344"/>
      <c r="I688" s="345"/>
      <c r="J688" s="279"/>
      <c r="K688" s="141">
        <f>J688*1.18</f>
        <v>0</v>
      </c>
      <c r="L688" s="37"/>
      <c r="M688" s="51" t="s">
        <v>1397</v>
      </c>
      <c r="N688" s="228"/>
      <c r="O688" s="159"/>
      <c r="P688" s="159"/>
      <c r="Q688" s="159"/>
      <c r="R688" s="159"/>
      <c r="S688" s="159"/>
      <c r="T688" s="159"/>
      <c r="U688" s="142"/>
      <c r="V688" s="144"/>
      <c r="W688" s="144"/>
      <c r="X688" s="64"/>
      <c r="Y688" s="64"/>
      <c r="Z688" s="64"/>
      <c r="AA688" s="64"/>
      <c r="AB688" s="64"/>
      <c r="AC688" s="64"/>
      <c r="AD688" s="64"/>
      <c r="AE688" s="64"/>
      <c r="AF688" s="64"/>
      <c r="AG688" s="64"/>
      <c r="AH688" s="64"/>
      <c r="AI688" s="64"/>
      <c r="AJ688" s="64"/>
      <c r="AK688" s="64"/>
      <c r="AL688" s="64"/>
      <c r="AM688" s="64"/>
      <c r="AN688" s="64"/>
      <c r="AO688" s="64"/>
      <c r="AP688" s="64"/>
      <c r="AQ688" s="64"/>
      <c r="AR688" s="64"/>
      <c r="AS688" s="64"/>
      <c r="AT688" s="64"/>
      <c r="AU688" s="64"/>
      <c r="AV688" s="64"/>
      <c r="AW688" s="64"/>
      <c r="AX688" s="64"/>
      <c r="AY688" s="64"/>
      <c r="AZ688" s="64"/>
      <c r="BA688" s="64"/>
      <c r="BB688" s="64"/>
      <c r="BC688" s="64"/>
      <c r="BD688" s="64"/>
      <c r="BE688" s="64"/>
      <c r="BF688" s="64"/>
      <c r="BG688" s="64"/>
      <c r="BH688" s="64"/>
      <c r="BI688" s="64"/>
      <c r="BJ688" s="64"/>
      <c r="BK688" s="64"/>
      <c r="BL688" s="64"/>
      <c r="BM688" s="64"/>
      <c r="BN688" s="64"/>
      <c r="BO688" s="64"/>
      <c r="BP688" s="64"/>
      <c r="BQ688" s="64"/>
      <c r="BR688" s="64"/>
      <c r="BS688" s="64"/>
      <c r="BT688" s="64"/>
      <c r="BU688" s="64"/>
      <c r="BV688" s="64"/>
    </row>
    <row r="689" spans="1:74" s="129" customFormat="1" outlineLevel="1" x14ac:dyDescent="0.25">
      <c r="A689" s="127"/>
      <c r="B689" s="100"/>
      <c r="C689" s="115"/>
      <c r="D689" s="98"/>
      <c r="E689" s="134"/>
      <c r="F689" s="253" t="s">
        <v>1034</v>
      </c>
      <c r="G689" s="243" t="s">
        <v>1445</v>
      </c>
      <c r="H689" s="73" t="s">
        <v>1006</v>
      </c>
      <c r="I689" s="74">
        <v>1</v>
      </c>
      <c r="J689" s="102"/>
      <c r="K689" s="125"/>
      <c r="L689" s="126"/>
      <c r="M689" s="76"/>
      <c r="N689" s="99"/>
      <c r="O689" s="100"/>
      <c r="P689" s="100"/>
      <c r="Q689" s="100"/>
      <c r="R689" s="100"/>
      <c r="S689" s="100"/>
      <c r="T689" s="100"/>
      <c r="U689" s="100"/>
      <c r="V689" s="128"/>
      <c r="W689" s="128"/>
    </row>
    <row r="690" spans="1:74" s="129" customFormat="1" outlineLevel="1" x14ac:dyDescent="0.25">
      <c r="A690" s="127"/>
      <c r="B690" s="100"/>
      <c r="C690" s="115"/>
      <c r="D690" s="98"/>
      <c r="E690" s="134"/>
      <c r="F690" s="253" t="s">
        <v>1035</v>
      </c>
      <c r="G690" s="243" t="s">
        <v>1036</v>
      </c>
      <c r="H690" s="73" t="s">
        <v>51</v>
      </c>
      <c r="I690" s="74">
        <v>2</v>
      </c>
      <c r="J690" s="102"/>
      <c r="K690" s="125"/>
      <c r="L690" s="126"/>
      <c r="M690" s="76"/>
      <c r="N690" s="99"/>
      <c r="O690" s="100"/>
      <c r="P690" s="100"/>
      <c r="Q690" s="100"/>
      <c r="R690" s="100"/>
      <c r="S690" s="100"/>
      <c r="T690" s="100"/>
      <c r="U690" s="100"/>
      <c r="V690" s="128"/>
      <c r="W690" s="128"/>
    </row>
    <row r="691" spans="1:74" s="129" customFormat="1" outlineLevel="1" x14ac:dyDescent="0.25">
      <c r="A691" s="127"/>
      <c r="B691" s="100"/>
      <c r="C691" s="115"/>
      <c r="D691" s="98"/>
      <c r="E691" s="134"/>
      <c r="F691" s="253" t="s">
        <v>1037</v>
      </c>
      <c r="G691" s="243" t="s">
        <v>1446</v>
      </c>
      <c r="H691" s="73" t="s">
        <v>1006</v>
      </c>
      <c r="I691" s="74">
        <v>1</v>
      </c>
      <c r="J691" s="102"/>
      <c r="K691" s="125"/>
      <c r="L691" s="126"/>
      <c r="M691" s="76"/>
      <c r="N691" s="99"/>
      <c r="O691" s="100"/>
      <c r="P691" s="100"/>
      <c r="Q691" s="100"/>
      <c r="R691" s="100"/>
      <c r="S691" s="100"/>
      <c r="T691" s="100"/>
      <c r="U691" s="100"/>
      <c r="V691" s="128"/>
      <c r="W691" s="128"/>
    </row>
    <row r="692" spans="1:74" s="129" customFormat="1" outlineLevel="1" x14ac:dyDescent="0.25">
      <c r="A692" s="127"/>
      <c r="B692" s="100"/>
      <c r="C692" s="115"/>
      <c r="D692" s="98"/>
      <c r="E692" s="134"/>
      <c r="F692" s="253" t="s">
        <v>1038</v>
      </c>
      <c r="G692" s="245" t="s">
        <v>1448</v>
      </c>
      <c r="H692" s="25" t="s">
        <v>1449</v>
      </c>
      <c r="I692" s="96">
        <v>1</v>
      </c>
      <c r="J692" s="102"/>
      <c r="K692" s="125"/>
      <c r="L692" s="126"/>
      <c r="M692" s="76"/>
      <c r="N692" s="99"/>
      <c r="O692" s="100"/>
      <c r="P692" s="100"/>
      <c r="Q692" s="100"/>
      <c r="R692" s="100"/>
      <c r="S692" s="100"/>
      <c r="T692" s="100"/>
      <c r="U692" s="100"/>
      <c r="V692" s="128"/>
      <c r="W692" s="128"/>
    </row>
    <row r="693" spans="1:74" s="129" customFormat="1" outlineLevel="1" x14ac:dyDescent="0.25">
      <c r="A693" s="127"/>
      <c r="B693" s="100"/>
      <c r="C693" s="115"/>
      <c r="D693" s="98"/>
      <c r="E693" s="134"/>
      <c r="F693" s="253" t="s">
        <v>1040</v>
      </c>
      <c r="G693" s="243" t="s">
        <v>1453</v>
      </c>
      <c r="H693" s="73" t="s">
        <v>1039</v>
      </c>
      <c r="I693" s="74">
        <v>620</v>
      </c>
      <c r="J693" s="102"/>
      <c r="K693" s="125"/>
      <c r="L693" s="126"/>
      <c r="M693" s="76"/>
      <c r="N693" s="99"/>
      <c r="O693" s="100"/>
      <c r="P693" s="100"/>
      <c r="Q693" s="100"/>
      <c r="R693" s="100"/>
      <c r="S693" s="100"/>
      <c r="T693" s="100"/>
      <c r="U693" s="100"/>
      <c r="V693" s="128"/>
      <c r="W693" s="128"/>
    </row>
    <row r="694" spans="1:74" s="129" customFormat="1" outlineLevel="1" x14ac:dyDescent="0.25">
      <c r="A694" s="127"/>
      <c r="B694" s="100"/>
      <c r="C694" s="115"/>
      <c r="D694" s="98"/>
      <c r="E694" s="134"/>
      <c r="F694" s="253" t="s">
        <v>1041</v>
      </c>
      <c r="G694" s="243" t="s">
        <v>1454</v>
      </c>
      <c r="H694" s="73" t="s">
        <v>51</v>
      </c>
      <c r="I694" s="74">
        <v>3</v>
      </c>
      <c r="J694" s="102"/>
      <c r="K694" s="125"/>
      <c r="L694" s="126"/>
      <c r="M694" s="76"/>
      <c r="N694" s="99"/>
      <c r="O694" s="100"/>
      <c r="P694" s="100"/>
      <c r="Q694" s="100"/>
      <c r="R694" s="100"/>
      <c r="S694" s="100"/>
      <c r="T694" s="100"/>
      <c r="U694" s="100"/>
      <c r="V694" s="128"/>
      <c r="W694" s="128"/>
    </row>
    <row r="695" spans="1:74" s="129" customFormat="1" outlineLevel="1" x14ac:dyDescent="0.25">
      <c r="A695" s="127"/>
      <c r="B695" s="100"/>
      <c r="C695" s="115"/>
      <c r="D695" s="98"/>
      <c r="E695" s="134"/>
      <c r="F695" s="253" t="s">
        <v>1043</v>
      </c>
      <c r="G695" s="243" t="s">
        <v>1042</v>
      </c>
      <c r="H695" s="73" t="s">
        <v>1039</v>
      </c>
      <c r="I695" s="74">
        <v>120</v>
      </c>
      <c r="J695" s="102"/>
      <c r="K695" s="125"/>
      <c r="L695" s="126"/>
      <c r="M695" s="76"/>
      <c r="N695" s="99"/>
      <c r="O695" s="100"/>
      <c r="P695" s="100"/>
      <c r="Q695" s="100"/>
      <c r="R695" s="100"/>
      <c r="S695" s="100"/>
      <c r="T695" s="100"/>
      <c r="U695" s="100"/>
      <c r="V695" s="128"/>
      <c r="W695" s="128"/>
    </row>
    <row r="696" spans="1:74" s="129" customFormat="1" outlineLevel="1" x14ac:dyDescent="0.25">
      <c r="A696" s="127"/>
      <c r="B696" s="100"/>
      <c r="C696" s="115"/>
      <c r="D696" s="98"/>
      <c r="E696" s="134"/>
      <c r="F696" s="253" t="s">
        <v>1045</v>
      </c>
      <c r="G696" s="243" t="s">
        <v>1044</v>
      </c>
      <c r="H696" s="73" t="s">
        <v>370</v>
      </c>
      <c r="I696" s="74">
        <v>1</v>
      </c>
      <c r="J696" s="102"/>
      <c r="K696" s="125"/>
      <c r="L696" s="126"/>
      <c r="M696" s="76"/>
      <c r="N696" s="99"/>
      <c r="O696" s="100"/>
      <c r="P696" s="100"/>
      <c r="Q696" s="100"/>
      <c r="R696" s="100"/>
      <c r="S696" s="100"/>
      <c r="T696" s="100"/>
      <c r="U696" s="100"/>
      <c r="V696" s="128"/>
      <c r="W696" s="128"/>
    </row>
    <row r="697" spans="1:74" s="129" customFormat="1" outlineLevel="1" x14ac:dyDescent="0.25">
      <c r="A697" s="127"/>
      <c r="B697" s="100"/>
      <c r="C697" s="115"/>
      <c r="D697" s="98"/>
      <c r="E697" s="134"/>
      <c r="F697" s="253" t="s">
        <v>1047</v>
      </c>
      <c r="G697" s="243" t="s">
        <v>1046</v>
      </c>
      <c r="H697" s="130" t="s">
        <v>1039</v>
      </c>
      <c r="I697" s="68">
        <v>920</v>
      </c>
      <c r="J697" s="102"/>
      <c r="K697" s="125"/>
      <c r="L697" s="126"/>
      <c r="M697" s="76"/>
      <c r="N697" s="99"/>
      <c r="O697" s="100"/>
      <c r="P697" s="100"/>
      <c r="Q697" s="100"/>
      <c r="R697" s="100"/>
      <c r="S697" s="100"/>
      <c r="T697" s="100"/>
      <c r="U697" s="100"/>
      <c r="V697" s="128"/>
      <c r="W697" s="128"/>
    </row>
    <row r="698" spans="1:74" s="129" customFormat="1" outlineLevel="1" x14ac:dyDescent="0.25">
      <c r="A698" s="127"/>
      <c r="B698" s="100"/>
      <c r="C698" s="115"/>
      <c r="D698" s="98"/>
      <c r="E698" s="134"/>
      <c r="F698" s="253" t="s">
        <v>1447</v>
      </c>
      <c r="G698" s="243" t="s">
        <v>1048</v>
      </c>
      <c r="H698" s="130" t="s">
        <v>51</v>
      </c>
      <c r="I698" s="68">
        <v>3</v>
      </c>
      <c r="J698" s="102"/>
      <c r="K698" s="125"/>
      <c r="L698" s="126"/>
      <c r="M698" s="76"/>
      <c r="N698" s="99"/>
      <c r="O698" s="100"/>
      <c r="P698" s="100"/>
      <c r="Q698" s="100"/>
      <c r="R698" s="100"/>
      <c r="S698" s="100"/>
      <c r="T698" s="100"/>
      <c r="U698" s="100"/>
      <c r="V698" s="128"/>
      <c r="W698" s="128"/>
    </row>
    <row r="699" spans="1:74" s="155" customFormat="1" x14ac:dyDescent="0.25">
      <c r="A699" s="201" t="s">
        <v>1049</v>
      </c>
      <c r="B699" s="146" t="s">
        <v>1586</v>
      </c>
      <c r="C699" s="147" t="s">
        <v>1050</v>
      </c>
      <c r="D699" s="148"/>
      <c r="E699" s="287"/>
      <c r="F699" s="240"/>
      <c r="G699" s="241"/>
      <c r="H699" s="150"/>
      <c r="I699" s="151"/>
      <c r="J699" s="278"/>
      <c r="K699" s="152"/>
      <c r="L699" s="75"/>
      <c r="M699" s="153"/>
      <c r="N699" s="149"/>
      <c r="O699" s="150"/>
      <c r="P699" s="150"/>
      <c r="Q699" s="150"/>
      <c r="R699" s="150"/>
      <c r="S699" s="150"/>
      <c r="T699" s="150"/>
      <c r="U699" s="150"/>
      <c r="V699" s="154"/>
      <c r="W699" s="154"/>
      <c r="X699" s="64"/>
      <c r="Y699" s="64"/>
      <c r="Z699" s="64"/>
      <c r="AA699" s="64"/>
      <c r="AB699" s="64"/>
      <c r="AC699" s="64"/>
      <c r="AD699" s="64"/>
      <c r="AE699" s="64"/>
      <c r="AF699" s="64"/>
      <c r="AG699" s="64"/>
      <c r="AH699" s="64"/>
      <c r="AI699" s="64"/>
      <c r="AJ699" s="64"/>
      <c r="AK699" s="64"/>
      <c r="AL699" s="64"/>
      <c r="AM699" s="64"/>
      <c r="AN699" s="64"/>
      <c r="AO699" s="64"/>
      <c r="AP699" s="64"/>
      <c r="AQ699" s="64"/>
      <c r="AR699" s="64"/>
      <c r="AS699" s="64"/>
      <c r="AT699" s="64"/>
      <c r="AU699" s="64"/>
      <c r="AV699" s="64"/>
      <c r="AW699" s="64"/>
      <c r="AX699" s="64"/>
      <c r="AY699" s="64"/>
      <c r="AZ699" s="64"/>
      <c r="BA699" s="64"/>
      <c r="BB699" s="64"/>
      <c r="BC699" s="64"/>
      <c r="BD699" s="64"/>
      <c r="BE699" s="64"/>
      <c r="BF699" s="64"/>
      <c r="BG699" s="64"/>
      <c r="BH699" s="64"/>
      <c r="BI699" s="64"/>
      <c r="BJ699" s="64"/>
      <c r="BK699" s="64"/>
      <c r="BL699" s="64"/>
      <c r="BM699" s="64"/>
      <c r="BN699" s="64"/>
      <c r="BO699" s="64"/>
      <c r="BP699" s="64"/>
      <c r="BQ699" s="64"/>
      <c r="BR699" s="64"/>
      <c r="BS699" s="64"/>
      <c r="BT699" s="64"/>
      <c r="BU699" s="64"/>
      <c r="BV699" s="64"/>
    </row>
    <row r="700" spans="1:74" s="145" customFormat="1" x14ac:dyDescent="0.25">
      <c r="A700" s="337" t="s">
        <v>1587</v>
      </c>
      <c r="B700" s="338"/>
      <c r="C700" s="339"/>
      <c r="D700" s="288"/>
      <c r="E700" s="289">
        <f>D700*1.18</f>
        <v>0</v>
      </c>
      <c r="F700" s="161"/>
      <c r="G700" s="162"/>
      <c r="H700" s="156"/>
      <c r="I700" s="157"/>
      <c r="J700" s="158"/>
      <c r="K700" s="143"/>
      <c r="L700" s="44"/>
      <c r="M700" s="51" t="s">
        <v>1398</v>
      </c>
      <c r="N700" s="228"/>
      <c r="O700" s="7"/>
      <c r="P700" s="7"/>
      <c r="Q700" s="7"/>
      <c r="R700" s="7"/>
      <c r="S700" s="7"/>
      <c r="T700" s="7"/>
      <c r="U700" s="142"/>
      <c r="V700" s="144"/>
      <c r="W700" s="144"/>
      <c r="X700" s="64"/>
      <c r="Y700" s="64"/>
      <c r="Z700" s="64"/>
      <c r="AA700" s="64"/>
      <c r="AB700" s="64"/>
      <c r="AC700" s="64"/>
      <c r="AD700" s="64"/>
      <c r="AE700" s="64"/>
      <c r="AF700" s="64"/>
      <c r="AG700" s="64"/>
      <c r="AH700" s="64"/>
      <c r="AI700" s="64"/>
      <c r="AJ700" s="64"/>
      <c r="AK700" s="64"/>
      <c r="AL700" s="64"/>
      <c r="AM700" s="64"/>
      <c r="AN700" s="64"/>
      <c r="AO700" s="64"/>
      <c r="AP700" s="64"/>
      <c r="AQ700" s="64"/>
      <c r="AR700" s="64"/>
      <c r="AS700" s="64"/>
      <c r="AT700" s="64"/>
      <c r="AU700" s="64"/>
      <c r="AV700" s="64"/>
      <c r="AW700" s="64"/>
      <c r="AX700" s="64"/>
      <c r="AY700" s="64"/>
      <c r="AZ700" s="64"/>
      <c r="BA700" s="64"/>
      <c r="BB700" s="64"/>
      <c r="BC700" s="64"/>
      <c r="BD700" s="64"/>
      <c r="BE700" s="64"/>
      <c r="BF700" s="64"/>
      <c r="BG700" s="64"/>
      <c r="BH700" s="64"/>
      <c r="BI700" s="64"/>
      <c r="BJ700" s="64"/>
      <c r="BK700" s="64"/>
      <c r="BL700" s="64"/>
      <c r="BM700" s="64"/>
      <c r="BN700" s="64"/>
      <c r="BO700" s="64"/>
      <c r="BP700" s="64"/>
      <c r="BQ700" s="64"/>
      <c r="BR700" s="64"/>
      <c r="BS700" s="64"/>
      <c r="BT700" s="64"/>
      <c r="BU700" s="64"/>
      <c r="BV700" s="64"/>
    </row>
    <row r="701" spans="1:74" s="145" customFormat="1" x14ac:dyDescent="0.25">
      <c r="A701" s="1"/>
      <c r="B701" s="2"/>
      <c r="C701" s="101"/>
      <c r="D701" s="84"/>
      <c r="E701" s="134"/>
      <c r="F701" s="343" t="s">
        <v>1565</v>
      </c>
      <c r="G701" s="344"/>
      <c r="H701" s="344"/>
      <c r="I701" s="345"/>
      <c r="J701" s="279"/>
      <c r="K701" s="141">
        <f>J701*1.18</f>
        <v>0</v>
      </c>
      <c r="L701" s="37"/>
      <c r="M701" s="51" t="s">
        <v>1399</v>
      </c>
      <c r="N701" s="228"/>
      <c r="O701" s="159"/>
      <c r="P701" s="159"/>
      <c r="Q701" s="159"/>
      <c r="R701" s="159"/>
      <c r="S701" s="159"/>
      <c r="T701" s="159"/>
      <c r="U701" s="142"/>
      <c r="V701" s="144"/>
      <c r="W701" s="144"/>
      <c r="X701" s="64"/>
      <c r="Y701" s="64"/>
      <c r="Z701" s="64"/>
      <c r="AA701" s="64"/>
      <c r="AB701" s="64"/>
      <c r="AC701" s="64"/>
      <c r="AD701" s="64"/>
      <c r="AE701" s="64"/>
      <c r="AF701" s="64"/>
      <c r="AG701" s="64"/>
      <c r="AH701" s="64"/>
      <c r="AI701" s="64"/>
      <c r="AJ701" s="64"/>
      <c r="AK701" s="64"/>
      <c r="AL701" s="64"/>
      <c r="AM701" s="64"/>
      <c r="AN701" s="64"/>
      <c r="AO701" s="64"/>
      <c r="AP701" s="64"/>
      <c r="AQ701" s="64"/>
      <c r="AR701" s="64"/>
      <c r="AS701" s="64"/>
      <c r="AT701" s="64"/>
      <c r="AU701" s="64"/>
      <c r="AV701" s="64"/>
      <c r="AW701" s="64"/>
      <c r="AX701" s="64"/>
      <c r="AY701" s="64"/>
      <c r="AZ701" s="64"/>
      <c r="BA701" s="64"/>
      <c r="BB701" s="64"/>
      <c r="BC701" s="64"/>
      <c r="BD701" s="64"/>
      <c r="BE701" s="64"/>
      <c r="BF701" s="64"/>
      <c r="BG701" s="64"/>
      <c r="BH701" s="64"/>
      <c r="BI701" s="64"/>
      <c r="BJ701" s="64"/>
      <c r="BK701" s="64"/>
      <c r="BL701" s="64"/>
      <c r="BM701" s="64"/>
      <c r="BN701" s="64"/>
      <c r="BO701" s="64"/>
      <c r="BP701" s="64"/>
      <c r="BQ701" s="64"/>
      <c r="BR701" s="64"/>
      <c r="BS701" s="64"/>
      <c r="BT701" s="64"/>
      <c r="BU701" s="64"/>
      <c r="BV701" s="64"/>
    </row>
    <row r="702" spans="1:74" s="129" customFormat="1" outlineLevel="1" x14ac:dyDescent="0.25">
      <c r="A702" s="127"/>
      <c r="B702" s="100"/>
      <c r="C702" s="115"/>
      <c r="D702" s="98"/>
      <c r="E702" s="134"/>
      <c r="F702" s="253" t="s">
        <v>1051</v>
      </c>
      <c r="G702" s="243" t="s">
        <v>1052</v>
      </c>
      <c r="H702" s="73" t="s">
        <v>1039</v>
      </c>
      <c r="I702" s="74">
        <v>445</v>
      </c>
      <c r="J702" s="102"/>
      <c r="K702" s="125"/>
      <c r="L702" s="126"/>
      <c r="M702" s="76"/>
      <c r="N702" s="99"/>
      <c r="O702" s="100"/>
      <c r="P702" s="100"/>
      <c r="Q702" s="100"/>
      <c r="R702" s="100"/>
      <c r="S702" s="100"/>
      <c r="T702" s="100"/>
      <c r="U702" s="100"/>
      <c r="V702" s="128"/>
      <c r="W702" s="128"/>
    </row>
    <row r="703" spans="1:74" s="129" customFormat="1" outlineLevel="1" x14ac:dyDescent="0.25">
      <c r="A703" s="127"/>
      <c r="B703" s="100"/>
      <c r="C703" s="115"/>
      <c r="D703" s="98"/>
      <c r="E703" s="134"/>
      <c r="F703" s="253" t="s">
        <v>1053</v>
      </c>
      <c r="G703" s="243" t="s">
        <v>1054</v>
      </c>
      <c r="H703" s="73" t="s">
        <v>1039</v>
      </c>
      <c r="I703" s="74">
        <v>150</v>
      </c>
      <c r="J703" s="102"/>
      <c r="K703" s="125"/>
      <c r="L703" s="126"/>
      <c r="M703" s="76"/>
      <c r="N703" s="99"/>
      <c r="O703" s="100"/>
      <c r="P703" s="100"/>
      <c r="Q703" s="100"/>
      <c r="R703" s="100"/>
      <c r="S703" s="100"/>
      <c r="T703" s="100"/>
      <c r="U703" s="100"/>
      <c r="V703" s="128"/>
      <c r="W703" s="128"/>
    </row>
    <row r="704" spans="1:74" s="155" customFormat="1" x14ac:dyDescent="0.25">
      <c r="A704" s="201" t="s">
        <v>1055</v>
      </c>
      <c r="B704" s="146" t="s">
        <v>1056</v>
      </c>
      <c r="C704" s="147" t="s">
        <v>1057</v>
      </c>
      <c r="D704" s="148"/>
      <c r="E704" s="287"/>
      <c r="F704" s="240"/>
      <c r="G704" s="241"/>
      <c r="H704" s="150"/>
      <c r="I704" s="151"/>
      <c r="J704" s="278"/>
      <c r="K704" s="152"/>
      <c r="L704" s="75"/>
      <c r="M704" s="153"/>
      <c r="N704" s="149"/>
      <c r="O704" s="150"/>
      <c r="P704" s="150"/>
      <c r="Q704" s="150"/>
      <c r="R704" s="150"/>
      <c r="S704" s="150"/>
      <c r="T704" s="150"/>
      <c r="U704" s="150"/>
      <c r="V704" s="154"/>
      <c r="W704" s="154"/>
      <c r="X704" s="64"/>
      <c r="Y704" s="64"/>
      <c r="Z704" s="64"/>
      <c r="AA704" s="64"/>
      <c r="AB704" s="64"/>
      <c r="AC704" s="64"/>
      <c r="AD704" s="64"/>
      <c r="AE704" s="64"/>
      <c r="AF704" s="64"/>
      <c r="AG704" s="64"/>
      <c r="AH704" s="64"/>
      <c r="AI704" s="64"/>
      <c r="AJ704" s="64"/>
      <c r="AK704" s="64"/>
      <c r="AL704" s="64"/>
      <c r="AM704" s="64"/>
      <c r="AN704" s="64"/>
      <c r="AO704" s="64"/>
      <c r="AP704" s="64"/>
      <c r="AQ704" s="64"/>
      <c r="AR704" s="64"/>
      <c r="AS704" s="64"/>
      <c r="AT704" s="64"/>
      <c r="AU704" s="64"/>
      <c r="AV704" s="64"/>
      <c r="AW704" s="64"/>
      <c r="AX704" s="64"/>
      <c r="AY704" s="64"/>
      <c r="AZ704" s="64"/>
      <c r="BA704" s="64"/>
      <c r="BB704" s="64"/>
      <c r="BC704" s="64"/>
      <c r="BD704" s="64"/>
      <c r="BE704" s="64"/>
      <c r="BF704" s="64"/>
      <c r="BG704" s="64"/>
      <c r="BH704" s="64"/>
      <c r="BI704" s="64"/>
      <c r="BJ704" s="64"/>
      <c r="BK704" s="64"/>
      <c r="BL704" s="64"/>
      <c r="BM704" s="64"/>
      <c r="BN704" s="64"/>
      <c r="BO704" s="64"/>
      <c r="BP704" s="64"/>
      <c r="BQ704" s="64"/>
      <c r="BR704" s="64"/>
      <c r="BS704" s="64"/>
      <c r="BT704" s="64"/>
      <c r="BU704" s="64"/>
      <c r="BV704" s="64"/>
    </row>
    <row r="705" spans="1:74" s="145" customFormat="1" x14ac:dyDescent="0.25">
      <c r="A705" s="337" t="s">
        <v>1582</v>
      </c>
      <c r="B705" s="338"/>
      <c r="C705" s="339"/>
      <c r="D705" s="288"/>
      <c r="E705" s="289">
        <f>D705*1.18</f>
        <v>0</v>
      </c>
      <c r="F705" s="161"/>
      <c r="G705" s="162"/>
      <c r="H705" s="156"/>
      <c r="I705" s="157"/>
      <c r="J705" s="158"/>
      <c r="K705" s="143"/>
      <c r="L705" s="44"/>
      <c r="M705" s="51" t="s">
        <v>1400</v>
      </c>
      <c r="N705" s="228"/>
      <c r="O705" s="7"/>
      <c r="P705" s="7"/>
      <c r="Q705" s="7"/>
      <c r="R705" s="7"/>
      <c r="S705" s="7"/>
      <c r="T705" s="7"/>
      <c r="U705" s="142"/>
      <c r="V705" s="144"/>
      <c r="W705" s="144"/>
      <c r="X705" s="64"/>
      <c r="Y705" s="64"/>
      <c r="Z705" s="64"/>
      <c r="AA705" s="64"/>
      <c r="AB705" s="64"/>
      <c r="AC705" s="64"/>
      <c r="AD705" s="64"/>
      <c r="AE705" s="64"/>
      <c r="AF705" s="64"/>
      <c r="AG705" s="64"/>
      <c r="AH705" s="64"/>
      <c r="AI705" s="64"/>
      <c r="AJ705" s="64"/>
      <c r="AK705" s="64"/>
      <c r="AL705" s="64"/>
      <c r="AM705" s="64"/>
      <c r="AN705" s="64"/>
      <c r="AO705" s="64"/>
      <c r="AP705" s="64"/>
      <c r="AQ705" s="64"/>
      <c r="AR705" s="64"/>
      <c r="AS705" s="64"/>
      <c r="AT705" s="64"/>
      <c r="AU705" s="64"/>
      <c r="AV705" s="64"/>
      <c r="AW705" s="64"/>
      <c r="AX705" s="64"/>
      <c r="AY705" s="64"/>
      <c r="AZ705" s="64"/>
      <c r="BA705" s="64"/>
      <c r="BB705" s="64"/>
      <c r="BC705" s="64"/>
      <c r="BD705" s="64"/>
      <c r="BE705" s="64"/>
      <c r="BF705" s="64"/>
      <c r="BG705" s="64"/>
      <c r="BH705" s="64"/>
      <c r="BI705" s="64"/>
      <c r="BJ705" s="64"/>
      <c r="BK705" s="64"/>
      <c r="BL705" s="64"/>
      <c r="BM705" s="64"/>
      <c r="BN705" s="64"/>
      <c r="BO705" s="64"/>
      <c r="BP705" s="64"/>
      <c r="BQ705" s="64"/>
      <c r="BR705" s="64"/>
      <c r="BS705" s="64"/>
      <c r="BT705" s="64"/>
      <c r="BU705" s="64"/>
      <c r="BV705" s="64"/>
    </row>
    <row r="706" spans="1:74" s="145" customFormat="1" x14ac:dyDescent="0.25">
      <c r="A706" s="1"/>
      <c r="B706" s="2"/>
      <c r="C706" s="101"/>
      <c r="D706" s="84"/>
      <c r="E706" s="134"/>
      <c r="F706" s="343" t="s">
        <v>1566</v>
      </c>
      <c r="G706" s="344"/>
      <c r="H706" s="344"/>
      <c r="I706" s="345"/>
      <c r="J706" s="279"/>
      <c r="K706" s="141">
        <f>J706*1.18</f>
        <v>0</v>
      </c>
      <c r="L706" s="37"/>
      <c r="M706" s="51" t="s">
        <v>1401</v>
      </c>
      <c r="N706" s="228"/>
      <c r="O706" s="159"/>
      <c r="P706" s="159"/>
      <c r="Q706" s="159"/>
      <c r="R706" s="159"/>
      <c r="S706" s="159"/>
      <c r="T706" s="159"/>
      <c r="U706" s="142"/>
      <c r="V706" s="144"/>
      <c r="W706" s="144"/>
      <c r="X706" s="64"/>
      <c r="Y706" s="64"/>
      <c r="Z706" s="64"/>
      <c r="AA706" s="64"/>
      <c r="AB706" s="64"/>
      <c r="AC706" s="64"/>
      <c r="AD706" s="64"/>
      <c r="AE706" s="64"/>
      <c r="AF706" s="64"/>
      <c r="AG706" s="64"/>
      <c r="AH706" s="64"/>
      <c r="AI706" s="64"/>
      <c r="AJ706" s="64"/>
      <c r="AK706" s="64"/>
      <c r="AL706" s="64"/>
      <c r="AM706" s="64"/>
      <c r="AN706" s="64"/>
      <c r="AO706" s="64"/>
      <c r="AP706" s="64"/>
      <c r="AQ706" s="64"/>
      <c r="AR706" s="64"/>
      <c r="AS706" s="64"/>
      <c r="AT706" s="64"/>
      <c r="AU706" s="64"/>
      <c r="AV706" s="64"/>
      <c r="AW706" s="64"/>
      <c r="AX706" s="64"/>
      <c r="AY706" s="64"/>
      <c r="AZ706" s="64"/>
      <c r="BA706" s="64"/>
      <c r="BB706" s="64"/>
      <c r="BC706" s="64"/>
      <c r="BD706" s="64"/>
      <c r="BE706" s="64"/>
      <c r="BF706" s="64"/>
      <c r="BG706" s="64"/>
      <c r="BH706" s="64"/>
      <c r="BI706" s="64"/>
      <c r="BJ706" s="64"/>
      <c r="BK706" s="64"/>
      <c r="BL706" s="64"/>
      <c r="BM706" s="64"/>
      <c r="BN706" s="64"/>
      <c r="BO706" s="64"/>
      <c r="BP706" s="64"/>
      <c r="BQ706" s="64"/>
      <c r="BR706" s="64"/>
      <c r="BS706" s="64"/>
      <c r="BT706" s="64"/>
      <c r="BU706" s="64"/>
      <c r="BV706" s="64"/>
    </row>
    <row r="707" spans="1:74" s="64" customFormat="1" ht="30" outlineLevel="1" x14ac:dyDescent="0.25">
      <c r="A707" s="65"/>
      <c r="B707" s="71"/>
      <c r="C707" s="101"/>
      <c r="D707" s="98"/>
      <c r="E707" s="134"/>
      <c r="F707" s="253" t="s">
        <v>1058</v>
      </c>
      <c r="G707" s="243" t="s">
        <v>1452</v>
      </c>
      <c r="H707" s="73" t="s">
        <v>35</v>
      </c>
      <c r="I707" s="117">
        <v>60</v>
      </c>
      <c r="J707" s="102"/>
      <c r="K707" s="131"/>
      <c r="L707" s="132"/>
      <c r="M707" s="76"/>
      <c r="N707" s="99"/>
      <c r="O707" s="71"/>
      <c r="P707" s="71"/>
      <c r="Q707" s="71"/>
      <c r="R707" s="71"/>
      <c r="S707" s="71"/>
      <c r="T707" s="71"/>
      <c r="U707" s="71"/>
      <c r="V707" s="133"/>
      <c r="W707" s="133"/>
    </row>
    <row r="708" spans="1:74" s="155" customFormat="1" x14ac:dyDescent="0.25">
      <c r="A708" s="201">
        <v>6</v>
      </c>
      <c r="B708" s="146" t="s">
        <v>1059</v>
      </c>
      <c r="C708" s="147" t="s">
        <v>1060</v>
      </c>
      <c r="D708" s="148"/>
      <c r="E708" s="287"/>
      <c r="F708" s="240"/>
      <c r="G708" s="241"/>
      <c r="H708" s="150"/>
      <c r="I708" s="151"/>
      <c r="J708" s="278"/>
      <c r="K708" s="152"/>
      <c r="L708" s="75"/>
      <c r="M708" s="153"/>
      <c r="N708" s="149"/>
      <c r="O708" s="150"/>
      <c r="P708" s="150"/>
      <c r="Q708" s="150"/>
      <c r="R708" s="150"/>
      <c r="S708" s="150"/>
      <c r="T708" s="150"/>
      <c r="U708" s="150"/>
      <c r="V708" s="154"/>
      <c r="W708" s="154"/>
      <c r="X708" s="64"/>
      <c r="Y708" s="64"/>
      <c r="Z708" s="64"/>
      <c r="AA708" s="64"/>
      <c r="AB708" s="64"/>
      <c r="AC708" s="64"/>
      <c r="AD708" s="64"/>
      <c r="AE708" s="64"/>
      <c r="AF708" s="64"/>
      <c r="AG708" s="64"/>
      <c r="AH708" s="64"/>
      <c r="AI708" s="64"/>
      <c r="AJ708" s="64"/>
      <c r="AK708" s="64"/>
      <c r="AL708" s="64"/>
      <c r="AM708" s="64"/>
      <c r="AN708" s="64"/>
      <c r="AO708" s="64"/>
      <c r="AP708" s="64"/>
      <c r="AQ708" s="64"/>
      <c r="AR708" s="64"/>
      <c r="AS708" s="64"/>
      <c r="AT708" s="64"/>
      <c r="AU708" s="64"/>
      <c r="AV708" s="64"/>
      <c r="AW708" s="64"/>
      <c r="AX708" s="64"/>
      <c r="AY708" s="64"/>
      <c r="AZ708" s="64"/>
      <c r="BA708" s="64"/>
      <c r="BB708" s="64"/>
      <c r="BC708" s="64"/>
      <c r="BD708" s="64"/>
      <c r="BE708" s="64"/>
      <c r="BF708" s="64"/>
      <c r="BG708" s="64"/>
      <c r="BH708" s="64"/>
      <c r="BI708" s="64"/>
      <c r="BJ708" s="64"/>
      <c r="BK708" s="64"/>
      <c r="BL708" s="64"/>
      <c r="BM708" s="64"/>
      <c r="BN708" s="64"/>
      <c r="BO708" s="64"/>
      <c r="BP708" s="64"/>
      <c r="BQ708" s="64"/>
      <c r="BR708" s="64"/>
      <c r="BS708" s="64"/>
      <c r="BT708" s="64"/>
      <c r="BU708" s="64"/>
      <c r="BV708" s="64"/>
    </row>
    <row r="709" spans="1:74" s="145" customFormat="1" x14ac:dyDescent="0.25">
      <c r="A709" s="337" t="s">
        <v>1588</v>
      </c>
      <c r="B709" s="338"/>
      <c r="C709" s="339"/>
      <c r="D709" s="140">
        <f>D740+D793</f>
        <v>0</v>
      </c>
      <c r="E709" s="289"/>
      <c r="F709" s="161"/>
      <c r="G709" s="162"/>
      <c r="H709" s="156"/>
      <c r="I709" s="157"/>
      <c r="J709" s="158"/>
      <c r="K709" s="143"/>
      <c r="L709" s="44"/>
      <c r="M709" s="51"/>
      <c r="N709" s="228"/>
      <c r="O709" s="7"/>
      <c r="P709" s="7"/>
      <c r="Q709" s="7"/>
      <c r="R709" s="7"/>
      <c r="S709" s="7"/>
      <c r="T709" s="7"/>
      <c r="U709" s="142"/>
      <c r="V709" s="144"/>
      <c r="W709" s="144"/>
      <c r="X709" s="64"/>
      <c r="Y709" s="64"/>
      <c r="Z709" s="64"/>
      <c r="AA709" s="64"/>
      <c r="AB709" s="64"/>
      <c r="AC709" s="64"/>
      <c r="AD709" s="64"/>
      <c r="AE709" s="64"/>
      <c r="AF709" s="64"/>
      <c r="AG709" s="64"/>
      <c r="AH709" s="64"/>
      <c r="AI709" s="64"/>
      <c r="AJ709" s="64"/>
      <c r="AK709" s="64"/>
      <c r="AL709" s="64"/>
      <c r="AM709" s="64"/>
      <c r="AN709" s="64"/>
      <c r="AO709" s="64"/>
      <c r="AP709" s="64"/>
      <c r="AQ709" s="64"/>
      <c r="AR709" s="64"/>
      <c r="AS709" s="64"/>
      <c r="AT709" s="64"/>
      <c r="AU709" s="64"/>
      <c r="AV709" s="64"/>
      <c r="AW709" s="64"/>
      <c r="AX709" s="64"/>
      <c r="AY709" s="64"/>
      <c r="AZ709" s="64"/>
      <c r="BA709" s="64"/>
      <c r="BB709" s="64"/>
      <c r="BC709" s="64"/>
      <c r="BD709" s="64"/>
      <c r="BE709" s="64"/>
      <c r="BF709" s="64"/>
      <c r="BG709" s="64"/>
      <c r="BH709" s="64"/>
      <c r="BI709" s="64"/>
      <c r="BJ709" s="64"/>
      <c r="BK709" s="64"/>
      <c r="BL709" s="64"/>
      <c r="BM709" s="64"/>
      <c r="BN709" s="64"/>
      <c r="BO709" s="64"/>
      <c r="BP709" s="64"/>
      <c r="BQ709" s="64"/>
      <c r="BR709" s="64"/>
      <c r="BS709" s="64"/>
      <c r="BT709" s="64"/>
      <c r="BU709" s="64"/>
      <c r="BV709" s="64"/>
    </row>
    <row r="710" spans="1:74" s="145" customFormat="1" x14ac:dyDescent="0.25">
      <c r="A710" s="1"/>
      <c r="B710" s="2"/>
      <c r="C710" s="101"/>
      <c r="D710" s="84"/>
      <c r="E710" s="134"/>
      <c r="F710" s="369" t="s">
        <v>1567</v>
      </c>
      <c r="G710" s="370"/>
      <c r="H710" s="370"/>
      <c r="I710" s="371"/>
      <c r="J710" s="281">
        <f>J713+J734+J741+J762+J794</f>
        <v>0</v>
      </c>
      <c r="K710" s="141">
        <f>J710*1.18</f>
        <v>0</v>
      </c>
      <c r="L710" s="37"/>
      <c r="M710" s="51"/>
      <c r="N710" s="228"/>
      <c r="O710" s="159"/>
      <c r="P710" s="159"/>
      <c r="Q710" s="159"/>
      <c r="R710" s="159"/>
      <c r="S710" s="159"/>
      <c r="T710" s="159"/>
      <c r="U710" s="142"/>
      <c r="V710" s="144"/>
      <c r="W710" s="144"/>
      <c r="X710" s="64"/>
      <c r="Y710" s="64"/>
      <c r="Z710" s="64"/>
      <c r="AA710" s="64"/>
      <c r="AB710" s="64"/>
      <c r="AC710" s="64"/>
      <c r="AD710" s="64"/>
      <c r="AE710" s="64"/>
      <c r="AF710" s="64"/>
      <c r="AG710" s="64"/>
      <c r="AH710" s="64"/>
      <c r="AI710" s="64"/>
      <c r="AJ710" s="64"/>
      <c r="AK710" s="64"/>
      <c r="AL710" s="64"/>
      <c r="AM710" s="64"/>
      <c r="AN710" s="64"/>
      <c r="AO710" s="64"/>
      <c r="AP710" s="64"/>
      <c r="AQ710" s="64"/>
      <c r="AR710" s="64"/>
      <c r="AS710" s="64"/>
      <c r="AT710" s="64"/>
      <c r="AU710" s="64"/>
      <c r="AV710" s="64"/>
      <c r="AW710" s="64"/>
      <c r="AX710" s="64"/>
      <c r="AY710" s="64"/>
      <c r="AZ710" s="64"/>
      <c r="BA710" s="64"/>
      <c r="BB710" s="64"/>
      <c r="BC710" s="64"/>
      <c r="BD710" s="64"/>
      <c r="BE710" s="64"/>
      <c r="BF710" s="64"/>
      <c r="BG710" s="64"/>
      <c r="BH710" s="64"/>
      <c r="BI710" s="64"/>
      <c r="BJ710" s="64"/>
      <c r="BK710" s="64"/>
      <c r="BL710" s="64"/>
      <c r="BM710" s="64"/>
      <c r="BN710" s="64"/>
      <c r="BO710" s="64"/>
      <c r="BP710" s="64"/>
      <c r="BQ710" s="64"/>
      <c r="BR710" s="64"/>
      <c r="BS710" s="64"/>
      <c r="BT710" s="64"/>
      <c r="BU710" s="64"/>
      <c r="BV710" s="64"/>
    </row>
    <row r="711" spans="1:74" s="155" customFormat="1" collapsed="1" x14ac:dyDescent="0.25">
      <c r="A711" s="1"/>
      <c r="B711" s="2"/>
      <c r="C711" s="15"/>
      <c r="D711" s="98"/>
      <c r="E711" s="134"/>
      <c r="F711" s="240"/>
      <c r="G711" s="241"/>
      <c r="H711" s="150"/>
      <c r="I711" s="151"/>
      <c r="J711" s="278"/>
      <c r="K711" s="152"/>
      <c r="L711" s="75"/>
      <c r="M711" s="153"/>
      <c r="N711" s="149"/>
      <c r="O711" s="150"/>
      <c r="P711" s="150"/>
      <c r="Q711" s="150"/>
      <c r="R711" s="150"/>
      <c r="S711" s="150"/>
      <c r="T711" s="150"/>
      <c r="U711" s="150"/>
      <c r="V711" s="154"/>
      <c r="W711" s="154"/>
      <c r="X711" s="64"/>
      <c r="Y711" s="64"/>
      <c r="Z711" s="64"/>
      <c r="AA711" s="64"/>
      <c r="AB711" s="64"/>
      <c r="AC711" s="64"/>
      <c r="AD711" s="64"/>
      <c r="AE711" s="64"/>
      <c r="AF711" s="64"/>
      <c r="AG711" s="64"/>
      <c r="AH711" s="64"/>
      <c r="AI711" s="64"/>
      <c r="AJ711" s="64"/>
      <c r="AK711" s="64"/>
      <c r="AL711" s="64"/>
      <c r="AM711" s="64"/>
      <c r="AN711" s="64"/>
      <c r="AO711" s="64"/>
      <c r="AP711" s="64"/>
      <c r="AQ711" s="64"/>
      <c r="AR711" s="64"/>
      <c r="AS711" s="64"/>
      <c r="AT711" s="64"/>
      <c r="AU711" s="64"/>
      <c r="AV711" s="64"/>
      <c r="AW711" s="64"/>
      <c r="AX711" s="64"/>
      <c r="AY711" s="64"/>
      <c r="AZ711" s="64"/>
      <c r="BA711" s="64"/>
      <c r="BB711" s="64"/>
      <c r="BC711" s="64"/>
      <c r="BD711" s="64"/>
      <c r="BE711" s="64"/>
      <c r="BF711" s="64"/>
      <c r="BG711" s="64"/>
      <c r="BH711" s="64"/>
      <c r="BI711" s="64"/>
      <c r="BJ711" s="64"/>
      <c r="BK711" s="64"/>
      <c r="BL711" s="64"/>
      <c r="BM711" s="64"/>
      <c r="BN711" s="64"/>
      <c r="BO711" s="64"/>
      <c r="BP711" s="64"/>
      <c r="BQ711" s="64"/>
      <c r="BR711" s="64"/>
      <c r="BS711" s="64"/>
      <c r="BT711" s="64"/>
      <c r="BU711" s="64"/>
      <c r="BV711" s="64"/>
    </row>
    <row r="712" spans="1:74" s="145" customFormat="1" x14ac:dyDescent="0.25">
      <c r="A712" s="340"/>
      <c r="B712" s="341"/>
      <c r="C712" s="342"/>
      <c r="D712" s="98"/>
      <c r="E712" s="134"/>
      <c r="F712" s="161"/>
      <c r="G712" s="162"/>
      <c r="H712" s="156"/>
      <c r="I712" s="157"/>
      <c r="J712" s="158"/>
      <c r="K712" s="143"/>
      <c r="L712" s="44"/>
      <c r="M712" s="51" t="s">
        <v>1402</v>
      </c>
      <c r="N712" s="228"/>
      <c r="O712" s="7"/>
      <c r="P712" s="7"/>
      <c r="Q712" s="7"/>
      <c r="R712" s="7"/>
      <c r="S712" s="7"/>
      <c r="T712" s="7"/>
      <c r="U712" s="142"/>
      <c r="V712" s="144"/>
      <c r="W712" s="144"/>
      <c r="X712" s="64"/>
      <c r="Y712" s="64"/>
      <c r="Z712" s="64"/>
      <c r="AA712" s="64"/>
      <c r="AB712" s="64"/>
      <c r="AC712" s="64"/>
      <c r="AD712" s="64"/>
      <c r="AE712" s="64"/>
      <c r="AF712" s="64"/>
      <c r="AG712" s="64"/>
      <c r="AH712" s="64"/>
      <c r="AI712" s="64"/>
      <c r="AJ712" s="64"/>
      <c r="AK712" s="64"/>
      <c r="AL712" s="64"/>
      <c r="AM712" s="64"/>
      <c r="AN712" s="64"/>
      <c r="AO712" s="64"/>
      <c r="AP712" s="64"/>
      <c r="AQ712" s="64"/>
      <c r="AR712" s="64"/>
      <c r="AS712" s="64"/>
      <c r="AT712" s="64"/>
      <c r="AU712" s="64"/>
      <c r="AV712" s="64"/>
      <c r="AW712" s="64"/>
      <c r="AX712" s="64"/>
      <c r="AY712" s="64"/>
      <c r="AZ712" s="64"/>
      <c r="BA712" s="64"/>
      <c r="BB712" s="64"/>
      <c r="BC712" s="64"/>
      <c r="BD712" s="64"/>
      <c r="BE712" s="64"/>
      <c r="BF712" s="64"/>
      <c r="BG712" s="64"/>
      <c r="BH712" s="64"/>
      <c r="BI712" s="64"/>
      <c r="BJ712" s="64"/>
      <c r="BK712" s="64"/>
      <c r="BL712" s="64"/>
      <c r="BM712" s="64"/>
      <c r="BN712" s="64"/>
      <c r="BO712" s="64"/>
      <c r="BP712" s="64"/>
      <c r="BQ712" s="64"/>
      <c r="BR712" s="64"/>
      <c r="BS712" s="64"/>
      <c r="BT712" s="64"/>
      <c r="BU712" s="64"/>
      <c r="BV712" s="64"/>
    </row>
    <row r="713" spans="1:74" s="145" customFormat="1" x14ac:dyDescent="0.25">
      <c r="A713" s="1"/>
      <c r="B713" s="2"/>
      <c r="C713" s="101"/>
      <c r="D713" s="84"/>
      <c r="E713" s="134"/>
      <c r="F713" s="343" t="s">
        <v>1568</v>
      </c>
      <c r="G713" s="344"/>
      <c r="H713" s="344"/>
      <c r="I713" s="345"/>
      <c r="J713" s="283"/>
      <c r="K713" s="143"/>
      <c r="L713" s="37"/>
      <c r="M713" s="51" t="s">
        <v>1403</v>
      </c>
      <c r="N713" s="228"/>
      <c r="O713" s="159"/>
      <c r="P713" s="159"/>
      <c r="Q713" s="159"/>
      <c r="R713" s="159"/>
      <c r="S713" s="159"/>
      <c r="T713" s="159"/>
      <c r="U713" s="142"/>
      <c r="V713" s="144"/>
      <c r="W713" s="144"/>
      <c r="X713" s="64"/>
      <c r="Y713" s="64"/>
      <c r="Z713" s="64"/>
      <c r="AA713" s="64"/>
      <c r="AB713" s="64"/>
      <c r="AC713" s="64"/>
      <c r="AD713" s="64"/>
      <c r="AE713" s="64"/>
      <c r="AF713" s="64"/>
      <c r="AG713" s="64"/>
      <c r="AH713" s="64"/>
      <c r="AI713" s="64"/>
      <c r="AJ713" s="64"/>
      <c r="AK713" s="64"/>
      <c r="AL713" s="64"/>
      <c r="AM713" s="64"/>
      <c r="AN713" s="64"/>
      <c r="AO713" s="64"/>
      <c r="AP713" s="64"/>
      <c r="AQ713" s="64"/>
      <c r="AR713" s="64"/>
      <c r="AS713" s="64"/>
      <c r="AT713" s="64"/>
      <c r="AU713" s="64"/>
      <c r="AV713" s="64"/>
      <c r="AW713" s="64"/>
      <c r="AX713" s="64"/>
      <c r="AY713" s="64"/>
      <c r="AZ713" s="64"/>
      <c r="BA713" s="64"/>
      <c r="BB713" s="64"/>
      <c r="BC713" s="64"/>
      <c r="BD713" s="64"/>
      <c r="BE713" s="64"/>
      <c r="BF713" s="64"/>
      <c r="BG713" s="64"/>
      <c r="BH713" s="64"/>
      <c r="BI713" s="64"/>
      <c r="BJ713" s="64"/>
      <c r="BK713" s="64"/>
      <c r="BL713" s="64"/>
      <c r="BM713" s="64"/>
      <c r="BN713" s="64"/>
      <c r="BO713" s="64"/>
      <c r="BP713" s="64"/>
      <c r="BQ713" s="64"/>
      <c r="BR713" s="64"/>
      <c r="BS713" s="64"/>
      <c r="BT713" s="64"/>
      <c r="BU713" s="64"/>
      <c r="BV713" s="64"/>
    </row>
    <row r="714" spans="1:74" s="64" customFormat="1" outlineLevel="1" x14ac:dyDescent="0.25">
      <c r="A714" s="137"/>
      <c r="B714" s="124"/>
      <c r="C714" s="101"/>
      <c r="D714" s="98"/>
      <c r="E714" s="134"/>
      <c r="F714" s="253" t="s">
        <v>1061</v>
      </c>
      <c r="G714" s="243" t="s">
        <v>1062</v>
      </c>
      <c r="H714" s="73"/>
      <c r="I714" s="74"/>
      <c r="J714" s="102"/>
      <c r="K714" s="135"/>
      <c r="L714" s="136"/>
      <c r="M714" s="76"/>
      <c r="N714" s="99"/>
      <c r="O714" s="124"/>
      <c r="P714" s="124"/>
      <c r="Q714" s="124"/>
      <c r="R714" s="124"/>
      <c r="S714" s="124"/>
      <c r="T714" s="124"/>
      <c r="U714" s="124"/>
      <c r="V714" s="138"/>
      <c r="W714" s="138"/>
    </row>
    <row r="715" spans="1:74" s="64" customFormat="1" outlineLevel="1" x14ac:dyDescent="0.25">
      <c r="A715" s="137"/>
      <c r="B715" s="124"/>
      <c r="C715" s="101"/>
      <c r="D715" s="98"/>
      <c r="E715" s="134"/>
      <c r="F715" s="253" t="s">
        <v>1063</v>
      </c>
      <c r="G715" s="243" t="s">
        <v>1064</v>
      </c>
      <c r="H715" s="73" t="s">
        <v>1</v>
      </c>
      <c r="I715" s="74">
        <f>13.04*100</f>
        <v>1304</v>
      </c>
      <c r="J715" s="102"/>
      <c r="K715" s="135"/>
      <c r="L715" s="136"/>
      <c r="M715" s="76"/>
      <c r="N715" s="99"/>
      <c r="O715" s="124"/>
      <c r="P715" s="124"/>
      <c r="Q715" s="124"/>
      <c r="R715" s="124"/>
      <c r="S715" s="124"/>
      <c r="T715" s="124"/>
      <c r="U715" s="124"/>
      <c r="V715" s="138"/>
      <c r="W715" s="138"/>
    </row>
    <row r="716" spans="1:74" s="64" customFormat="1" ht="30" outlineLevel="1" x14ac:dyDescent="0.25">
      <c r="A716" s="137"/>
      <c r="B716" s="124"/>
      <c r="C716" s="101"/>
      <c r="D716" s="98"/>
      <c r="E716" s="134"/>
      <c r="F716" s="253" t="s">
        <v>1065</v>
      </c>
      <c r="G716" s="243" t="s">
        <v>1066</v>
      </c>
      <c r="H716" s="73" t="s">
        <v>1</v>
      </c>
      <c r="I716" s="74">
        <v>1108</v>
      </c>
      <c r="J716" s="102"/>
      <c r="K716" s="135"/>
      <c r="L716" s="136"/>
      <c r="M716" s="76"/>
      <c r="N716" s="99"/>
      <c r="O716" s="124"/>
      <c r="P716" s="124"/>
      <c r="Q716" s="124"/>
      <c r="R716" s="124"/>
      <c r="S716" s="124"/>
      <c r="T716" s="124"/>
      <c r="U716" s="124"/>
      <c r="V716" s="138"/>
      <c r="W716" s="138"/>
    </row>
    <row r="717" spans="1:74" s="64" customFormat="1" outlineLevel="1" x14ac:dyDescent="0.25">
      <c r="A717" s="137"/>
      <c r="B717" s="124"/>
      <c r="C717" s="101"/>
      <c r="D717" s="98"/>
      <c r="E717" s="134"/>
      <c r="F717" s="253" t="s">
        <v>1067</v>
      </c>
      <c r="G717" s="243" t="s">
        <v>1313</v>
      </c>
      <c r="H717" s="73" t="s">
        <v>1</v>
      </c>
      <c r="I717" s="74"/>
      <c r="J717" s="102"/>
      <c r="K717" s="135"/>
      <c r="L717" s="136"/>
      <c r="M717" s="76"/>
      <c r="N717" s="99"/>
      <c r="O717" s="124"/>
      <c r="P717" s="124"/>
      <c r="Q717" s="124"/>
      <c r="R717" s="124"/>
      <c r="S717" s="124"/>
      <c r="T717" s="124"/>
      <c r="U717" s="124"/>
      <c r="V717" s="138"/>
      <c r="W717" s="138"/>
    </row>
    <row r="718" spans="1:74" s="64" customFormat="1" outlineLevel="1" x14ac:dyDescent="0.25">
      <c r="A718" s="137"/>
      <c r="B718" s="124"/>
      <c r="C718" s="101"/>
      <c r="D718" s="98"/>
      <c r="E718" s="134"/>
      <c r="F718" s="253" t="s">
        <v>1068</v>
      </c>
      <c r="G718" s="243" t="s">
        <v>1064</v>
      </c>
      <c r="H718" s="73" t="s">
        <v>1</v>
      </c>
      <c r="I718" s="74">
        <v>115.99999999999999</v>
      </c>
      <c r="J718" s="102"/>
      <c r="K718" s="135"/>
      <c r="L718" s="136"/>
      <c r="M718" s="76"/>
      <c r="N718" s="99"/>
      <c r="O718" s="124"/>
      <c r="P718" s="124"/>
      <c r="Q718" s="124"/>
      <c r="R718" s="124"/>
      <c r="S718" s="124"/>
      <c r="T718" s="124"/>
      <c r="U718" s="124"/>
      <c r="V718" s="138"/>
      <c r="W718" s="138"/>
    </row>
    <row r="719" spans="1:74" s="64" customFormat="1" outlineLevel="1" x14ac:dyDescent="0.25">
      <c r="A719" s="137"/>
      <c r="B719" s="124"/>
      <c r="C719" s="101"/>
      <c r="D719" s="98"/>
      <c r="E719" s="134"/>
      <c r="F719" s="253" t="s">
        <v>1069</v>
      </c>
      <c r="G719" s="243" t="s">
        <v>1070</v>
      </c>
      <c r="H719" s="73" t="s">
        <v>1</v>
      </c>
      <c r="I719" s="74">
        <v>99</v>
      </c>
      <c r="J719" s="102"/>
      <c r="K719" s="135"/>
      <c r="L719" s="136"/>
      <c r="M719" s="76"/>
      <c r="N719" s="99"/>
      <c r="O719" s="124"/>
      <c r="P719" s="124"/>
      <c r="Q719" s="124"/>
      <c r="R719" s="124"/>
      <c r="S719" s="124"/>
      <c r="T719" s="124"/>
      <c r="U719" s="124"/>
      <c r="V719" s="138"/>
      <c r="W719" s="138"/>
    </row>
    <row r="720" spans="1:74" s="64" customFormat="1" outlineLevel="1" x14ac:dyDescent="0.25">
      <c r="A720" s="137"/>
      <c r="B720" s="124"/>
      <c r="C720" s="101"/>
      <c r="D720" s="98"/>
      <c r="E720" s="134"/>
      <c r="F720" s="253" t="s">
        <v>1071</v>
      </c>
      <c r="G720" s="243" t="s">
        <v>1072</v>
      </c>
      <c r="H720" s="73" t="s">
        <v>1</v>
      </c>
      <c r="I720" s="74">
        <v>6</v>
      </c>
      <c r="J720" s="102"/>
      <c r="K720" s="135"/>
      <c r="L720" s="136"/>
      <c r="M720" s="76"/>
      <c r="N720" s="99"/>
      <c r="O720" s="124"/>
      <c r="P720" s="124"/>
      <c r="Q720" s="124"/>
      <c r="R720" s="124"/>
      <c r="S720" s="124"/>
      <c r="T720" s="124"/>
      <c r="U720" s="124"/>
      <c r="V720" s="138"/>
      <c r="W720" s="138"/>
    </row>
    <row r="721" spans="1:74" s="64" customFormat="1" outlineLevel="1" x14ac:dyDescent="0.25">
      <c r="A721" s="137"/>
      <c r="B721" s="124"/>
      <c r="C721" s="101"/>
      <c r="D721" s="98"/>
      <c r="E721" s="134"/>
      <c r="F721" s="253" t="s">
        <v>1073</v>
      </c>
      <c r="G721" s="243" t="s">
        <v>1314</v>
      </c>
      <c r="H721" s="73" t="s">
        <v>1</v>
      </c>
      <c r="I721" s="74"/>
      <c r="J721" s="102"/>
      <c r="K721" s="135"/>
      <c r="L721" s="136"/>
      <c r="M721" s="76"/>
      <c r="N721" s="99"/>
      <c r="O721" s="124"/>
      <c r="P721" s="124"/>
      <c r="Q721" s="124"/>
      <c r="R721" s="124"/>
      <c r="S721" s="124"/>
      <c r="T721" s="124"/>
      <c r="U721" s="124"/>
      <c r="V721" s="138"/>
      <c r="W721" s="138"/>
    </row>
    <row r="722" spans="1:74" s="64" customFormat="1" outlineLevel="1" x14ac:dyDescent="0.25">
      <c r="A722" s="137"/>
      <c r="B722" s="124"/>
      <c r="C722" s="101"/>
      <c r="D722" s="98"/>
      <c r="E722" s="134"/>
      <c r="F722" s="253" t="s">
        <v>1074</v>
      </c>
      <c r="G722" s="243" t="s">
        <v>1064</v>
      </c>
      <c r="H722" s="73" t="s">
        <v>1</v>
      </c>
      <c r="I722" s="74">
        <v>301</v>
      </c>
      <c r="J722" s="102"/>
      <c r="K722" s="135"/>
      <c r="L722" s="136"/>
      <c r="M722" s="76"/>
      <c r="N722" s="99"/>
      <c r="O722" s="124"/>
      <c r="P722" s="124"/>
      <c r="Q722" s="124"/>
      <c r="R722" s="124"/>
      <c r="S722" s="124"/>
      <c r="T722" s="124"/>
      <c r="U722" s="124"/>
      <c r="V722" s="138"/>
      <c r="W722" s="138"/>
    </row>
    <row r="723" spans="1:74" s="64" customFormat="1" outlineLevel="1" x14ac:dyDescent="0.25">
      <c r="A723" s="137"/>
      <c r="B723" s="124"/>
      <c r="C723" s="101"/>
      <c r="D723" s="98"/>
      <c r="E723" s="134"/>
      <c r="F723" s="253" t="s">
        <v>1075</v>
      </c>
      <c r="G723" s="243" t="s">
        <v>1076</v>
      </c>
      <c r="H723" s="73" t="s">
        <v>1</v>
      </c>
      <c r="I723" s="74">
        <v>256</v>
      </c>
      <c r="J723" s="102"/>
      <c r="K723" s="135"/>
      <c r="L723" s="136"/>
      <c r="M723" s="76"/>
      <c r="N723" s="99"/>
      <c r="O723" s="124"/>
      <c r="P723" s="124"/>
      <c r="Q723" s="124"/>
      <c r="R723" s="124"/>
      <c r="S723" s="124"/>
      <c r="T723" s="124"/>
      <c r="U723" s="124"/>
      <c r="V723" s="138"/>
      <c r="W723" s="138"/>
    </row>
    <row r="724" spans="1:74" s="64" customFormat="1" outlineLevel="1" x14ac:dyDescent="0.25">
      <c r="A724" s="137"/>
      <c r="B724" s="124"/>
      <c r="C724" s="101"/>
      <c r="D724" s="98"/>
      <c r="E724" s="134"/>
      <c r="F724" s="253" t="s">
        <v>1077</v>
      </c>
      <c r="G724" s="243" t="s">
        <v>1315</v>
      </c>
      <c r="H724" s="73" t="s">
        <v>1</v>
      </c>
      <c r="I724" s="74"/>
      <c r="J724" s="102"/>
      <c r="K724" s="135"/>
      <c r="L724" s="136"/>
      <c r="M724" s="76"/>
      <c r="N724" s="99"/>
      <c r="O724" s="124"/>
      <c r="P724" s="124"/>
      <c r="Q724" s="124"/>
      <c r="R724" s="124"/>
      <c r="S724" s="124"/>
      <c r="T724" s="124"/>
      <c r="U724" s="124"/>
      <c r="V724" s="138"/>
      <c r="W724" s="138"/>
    </row>
    <row r="725" spans="1:74" s="64" customFormat="1" outlineLevel="1" x14ac:dyDescent="0.25">
      <c r="A725" s="137"/>
      <c r="B725" s="124"/>
      <c r="C725" s="101"/>
      <c r="D725" s="98"/>
      <c r="E725" s="134"/>
      <c r="F725" s="253" t="s">
        <v>1078</v>
      </c>
      <c r="G725" s="243" t="s">
        <v>1079</v>
      </c>
      <c r="H725" s="73" t="s">
        <v>1</v>
      </c>
      <c r="I725" s="74">
        <v>858</v>
      </c>
      <c r="J725" s="102"/>
      <c r="K725" s="135"/>
      <c r="L725" s="136"/>
      <c r="M725" s="76"/>
      <c r="N725" s="99"/>
      <c r="O725" s="124"/>
      <c r="P725" s="124"/>
      <c r="Q725" s="124"/>
      <c r="R725" s="124"/>
      <c r="S725" s="124"/>
      <c r="T725" s="124"/>
      <c r="U725" s="124"/>
      <c r="V725" s="138"/>
      <c r="W725" s="138"/>
    </row>
    <row r="726" spans="1:74" s="64" customFormat="1" outlineLevel="1" x14ac:dyDescent="0.25">
      <c r="A726" s="137"/>
      <c r="B726" s="124"/>
      <c r="C726" s="101"/>
      <c r="D726" s="98"/>
      <c r="E726" s="134"/>
      <c r="F726" s="253" t="s">
        <v>1080</v>
      </c>
      <c r="G726" s="243" t="s">
        <v>1316</v>
      </c>
      <c r="H726" s="73" t="s">
        <v>1</v>
      </c>
      <c r="I726" s="74"/>
      <c r="J726" s="102"/>
      <c r="K726" s="135"/>
      <c r="L726" s="136"/>
      <c r="M726" s="76"/>
      <c r="N726" s="99"/>
      <c r="O726" s="124"/>
      <c r="P726" s="124"/>
      <c r="Q726" s="124"/>
      <c r="R726" s="124"/>
      <c r="S726" s="124"/>
      <c r="T726" s="124"/>
      <c r="U726" s="124"/>
      <c r="V726" s="138"/>
      <c r="W726" s="138"/>
    </row>
    <row r="727" spans="1:74" s="64" customFormat="1" outlineLevel="1" x14ac:dyDescent="0.25">
      <c r="A727" s="137"/>
      <c r="B727" s="124"/>
      <c r="C727" s="101"/>
      <c r="D727" s="98"/>
      <c r="E727" s="134"/>
      <c r="F727" s="253" t="s">
        <v>1081</v>
      </c>
      <c r="G727" s="243" t="s">
        <v>1064</v>
      </c>
      <c r="H727" s="73" t="s">
        <v>1</v>
      </c>
      <c r="I727" s="74">
        <v>343</v>
      </c>
      <c r="J727" s="102"/>
      <c r="K727" s="135"/>
      <c r="L727" s="136"/>
      <c r="M727" s="76"/>
      <c r="N727" s="99"/>
      <c r="O727" s="124"/>
      <c r="P727" s="124"/>
      <c r="Q727" s="124"/>
      <c r="R727" s="124"/>
      <c r="S727" s="124"/>
      <c r="T727" s="124"/>
      <c r="U727" s="124"/>
      <c r="V727" s="138"/>
      <c r="W727" s="138"/>
    </row>
    <row r="728" spans="1:74" s="64" customFormat="1" outlineLevel="1" x14ac:dyDescent="0.25">
      <c r="A728" s="137"/>
      <c r="B728" s="124"/>
      <c r="C728" s="101"/>
      <c r="D728" s="98"/>
      <c r="E728" s="134"/>
      <c r="F728" s="253" t="s">
        <v>1082</v>
      </c>
      <c r="G728" s="243" t="s">
        <v>1083</v>
      </c>
      <c r="H728" s="73" t="s">
        <v>1</v>
      </c>
      <c r="I728" s="74">
        <v>2.92</v>
      </c>
      <c r="J728" s="102"/>
      <c r="K728" s="135"/>
      <c r="L728" s="136"/>
      <c r="M728" s="76"/>
      <c r="N728" s="99"/>
      <c r="O728" s="124"/>
      <c r="P728" s="124"/>
      <c r="Q728" s="124"/>
      <c r="R728" s="124"/>
      <c r="S728" s="124"/>
      <c r="T728" s="124"/>
      <c r="U728" s="124"/>
      <c r="V728" s="138"/>
      <c r="W728" s="138"/>
    </row>
    <row r="729" spans="1:74" s="64" customFormat="1" outlineLevel="1" x14ac:dyDescent="0.25">
      <c r="A729" s="137"/>
      <c r="B729" s="124"/>
      <c r="C729" s="101"/>
      <c r="D729" s="98"/>
      <c r="E729" s="134"/>
      <c r="F729" s="253" t="s">
        <v>1084</v>
      </c>
      <c r="G729" s="243" t="s">
        <v>1317</v>
      </c>
      <c r="H729" s="73" t="s">
        <v>1</v>
      </c>
      <c r="I729" s="74"/>
      <c r="J729" s="102"/>
      <c r="K729" s="135"/>
      <c r="L729" s="136"/>
      <c r="M729" s="76"/>
      <c r="N729" s="99"/>
      <c r="O729" s="124"/>
      <c r="P729" s="124"/>
      <c r="Q729" s="124"/>
      <c r="R729" s="124"/>
      <c r="S729" s="124"/>
      <c r="T729" s="124"/>
      <c r="U729" s="124"/>
      <c r="V729" s="138"/>
      <c r="W729" s="138"/>
    </row>
    <row r="730" spans="1:74" s="64" customFormat="1" outlineLevel="1" x14ac:dyDescent="0.25">
      <c r="A730" s="137"/>
      <c r="B730" s="124"/>
      <c r="C730" s="101"/>
      <c r="D730" s="98"/>
      <c r="E730" s="134"/>
      <c r="F730" s="253" t="s">
        <v>1085</v>
      </c>
      <c r="G730" s="243" t="s">
        <v>1064</v>
      </c>
      <c r="H730" s="73" t="s">
        <v>1</v>
      </c>
      <c r="I730" s="74">
        <v>636</v>
      </c>
      <c r="J730" s="102"/>
      <c r="K730" s="135"/>
      <c r="L730" s="136"/>
      <c r="M730" s="76"/>
      <c r="N730" s="99"/>
      <c r="O730" s="124"/>
      <c r="P730" s="124"/>
      <c r="Q730" s="124"/>
      <c r="R730" s="124"/>
      <c r="S730" s="124"/>
      <c r="T730" s="124"/>
      <c r="U730" s="124"/>
      <c r="V730" s="138"/>
      <c r="W730" s="138"/>
    </row>
    <row r="731" spans="1:74" s="64" customFormat="1" outlineLevel="1" x14ac:dyDescent="0.25">
      <c r="A731" s="137"/>
      <c r="B731" s="124"/>
      <c r="C731" s="101"/>
      <c r="D731" s="98"/>
      <c r="E731" s="134"/>
      <c r="F731" s="253" t="s">
        <v>1086</v>
      </c>
      <c r="G731" s="243" t="s">
        <v>1087</v>
      </c>
      <c r="H731" s="73" t="s">
        <v>1</v>
      </c>
      <c r="I731" s="74">
        <v>541</v>
      </c>
      <c r="J731" s="102"/>
      <c r="K731" s="135"/>
      <c r="L731" s="136"/>
      <c r="M731" s="76"/>
      <c r="N731" s="99"/>
      <c r="O731" s="124"/>
      <c r="P731" s="124"/>
      <c r="Q731" s="124"/>
      <c r="R731" s="124"/>
      <c r="S731" s="124"/>
      <c r="T731" s="124"/>
      <c r="U731" s="124"/>
      <c r="V731" s="138"/>
      <c r="W731" s="138"/>
    </row>
    <row r="732" spans="1:74" s="155" customFormat="1" x14ac:dyDescent="0.25">
      <c r="A732" s="1"/>
      <c r="B732" s="2"/>
      <c r="C732" s="15"/>
      <c r="D732" s="98"/>
      <c r="E732" s="134"/>
      <c r="F732" s="240"/>
      <c r="G732" s="241"/>
      <c r="H732" s="150"/>
      <c r="I732" s="151"/>
      <c r="J732" s="278"/>
      <c r="K732" s="152"/>
      <c r="L732" s="75"/>
      <c r="M732" s="153"/>
      <c r="N732" s="149"/>
      <c r="O732" s="150"/>
      <c r="P732" s="150"/>
      <c r="Q732" s="150"/>
      <c r="R732" s="150"/>
      <c r="S732" s="150"/>
      <c r="T732" s="150"/>
      <c r="U732" s="150"/>
      <c r="V732" s="154"/>
      <c r="W732" s="154"/>
      <c r="X732" s="64"/>
      <c r="Y732" s="64"/>
      <c r="Z732" s="64"/>
      <c r="AA732" s="64"/>
      <c r="AB732" s="64"/>
      <c r="AC732" s="64"/>
      <c r="AD732" s="64"/>
      <c r="AE732" s="64"/>
      <c r="AF732" s="64"/>
      <c r="AG732" s="64"/>
      <c r="AH732" s="64"/>
      <c r="AI732" s="64"/>
      <c r="AJ732" s="64"/>
      <c r="AK732" s="64"/>
      <c r="AL732" s="64"/>
      <c r="AM732" s="64"/>
      <c r="AN732" s="64"/>
      <c r="AO732" s="64"/>
      <c r="AP732" s="64"/>
      <c r="AQ732" s="64"/>
      <c r="AR732" s="64"/>
      <c r="AS732" s="64"/>
      <c r="AT732" s="64"/>
      <c r="AU732" s="64"/>
      <c r="AV732" s="64"/>
      <c r="AW732" s="64"/>
      <c r="AX732" s="64"/>
      <c r="AY732" s="64"/>
      <c r="AZ732" s="64"/>
      <c r="BA732" s="64"/>
      <c r="BB732" s="64"/>
      <c r="BC732" s="64"/>
      <c r="BD732" s="64"/>
      <c r="BE732" s="64"/>
      <c r="BF732" s="64"/>
      <c r="BG732" s="64"/>
      <c r="BH732" s="64"/>
      <c r="BI732" s="64"/>
      <c r="BJ732" s="64"/>
      <c r="BK732" s="64"/>
      <c r="BL732" s="64"/>
      <c r="BM732" s="64"/>
      <c r="BN732" s="64"/>
      <c r="BO732" s="64"/>
      <c r="BP732" s="64"/>
      <c r="BQ732" s="64"/>
      <c r="BR732" s="64"/>
      <c r="BS732" s="64"/>
      <c r="BT732" s="64"/>
      <c r="BU732" s="64"/>
      <c r="BV732" s="64"/>
    </row>
    <row r="733" spans="1:74" s="145" customFormat="1" x14ac:dyDescent="0.25">
      <c r="A733" s="340"/>
      <c r="B733" s="341"/>
      <c r="C733" s="342"/>
      <c r="D733" s="98"/>
      <c r="E733" s="134"/>
      <c r="F733" s="161"/>
      <c r="G733" s="162"/>
      <c r="H733" s="156"/>
      <c r="I733" s="157"/>
      <c r="J733" s="158"/>
      <c r="K733" s="143"/>
      <c r="L733" s="44"/>
      <c r="M733" s="51" t="s">
        <v>1404</v>
      </c>
      <c r="N733" s="228"/>
      <c r="O733" s="7"/>
      <c r="P733" s="7"/>
      <c r="Q733" s="7"/>
      <c r="R733" s="7"/>
      <c r="S733" s="7"/>
      <c r="T733" s="7"/>
      <c r="U733" s="142"/>
      <c r="V733" s="144"/>
      <c r="W733" s="144"/>
      <c r="X733" s="64"/>
      <c r="Y733" s="64"/>
      <c r="Z733" s="64"/>
      <c r="AA733" s="64"/>
      <c r="AB733" s="64"/>
      <c r="AC733" s="64"/>
      <c r="AD733" s="64"/>
      <c r="AE733" s="64"/>
      <c r="AF733" s="64"/>
      <c r="AG733" s="64"/>
      <c r="AH733" s="64"/>
      <c r="AI733" s="64"/>
      <c r="AJ733" s="64"/>
      <c r="AK733" s="64"/>
      <c r="AL733" s="64"/>
      <c r="AM733" s="64"/>
      <c r="AN733" s="64"/>
      <c r="AO733" s="64"/>
      <c r="AP733" s="64"/>
      <c r="AQ733" s="64"/>
      <c r="AR733" s="64"/>
      <c r="AS733" s="64"/>
      <c r="AT733" s="64"/>
      <c r="AU733" s="64"/>
      <c r="AV733" s="64"/>
      <c r="AW733" s="64"/>
      <c r="AX733" s="64"/>
      <c r="AY733" s="64"/>
      <c r="AZ733" s="64"/>
      <c r="BA733" s="64"/>
      <c r="BB733" s="64"/>
      <c r="BC733" s="64"/>
      <c r="BD733" s="64"/>
      <c r="BE733" s="64"/>
      <c r="BF733" s="64"/>
      <c r="BG733" s="64"/>
      <c r="BH733" s="64"/>
      <c r="BI733" s="64"/>
      <c r="BJ733" s="64"/>
      <c r="BK733" s="64"/>
      <c r="BL733" s="64"/>
      <c r="BM733" s="64"/>
      <c r="BN733" s="64"/>
      <c r="BO733" s="64"/>
      <c r="BP733" s="64"/>
      <c r="BQ733" s="64"/>
      <c r="BR733" s="64"/>
      <c r="BS733" s="64"/>
      <c r="BT733" s="64"/>
      <c r="BU733" s="64"/>
      <c r="BV733" s="64"/>
    </row>
    <row r="734" spans="1:74" s="145" customFormat="1" x14ac:dyDescent="0.25">
      <c r="A734" s="1"/>
      <c r="B734" s="2"/>
      <c r="C734" s="101"/>
      <c r="D734" s="84"/>
      <c r="E734" s="134"/>
      <c r="F734" s="343" t="s">
        <v>1569</v>
      </c>
      <c r="G734" s="344"/>
      <c r="H734" s="344"/>
      <c r="I734" s="345"/>
      <c r="J734" s="279"/>
      <c r="K734" s="141">
        <f>J734*1.18</f>
        <v>0</v>
      </c>
      <c r="L734" s="37"/>
      <c r="M734" s="51" t="s">
        <v>1405</v>
      </c>
      <c r="N734" s="228"/>
      <c r="O734" s="159"/>
      <c r="P734" s="159"/>
      <c r="Q734" s="159"/>
      <c r="R734" s="159"/>
      <c r="S734" s="159"/>
      <c r="T734" s="159"/>
      <c r="U734" s="142"/>
      <c r="V734" s="144"/>
      <c r="W734" s="144"/>
      <c r="X734" s="64"/>
      <c r="Y734" s="64"/>
      <c r="Z734" s="64"/>
      <c r="AA734" s="64"/>
      <c r="AB734" s="64"/>
      <c r="AC734" s="64"/>
      <c r="AD734" s="64"/>
      <c r="AE734" s="64"/>
      <c r="AF734" s="64"/>
      <c r="AG734" s="64"/>
      <c r="AH734" s="64"/>
      <c r="AI734" s="64"/>
      <c r="AJ734" s="64"/>
      <c r="AK734" s="64"/>
      <c r="AL734" s="64"/>
      <c r="AM734" s="64"/>
      <c r="AN734" s="64"/>
      <c r="AO734" s="64"/>
      <c r="AP734" s="64"/>
      <c r="AQ734" s="64"/>
      <c r="AR734" s="64"/>
      <c r="AS734" s="64"/>
      <c r="AT734" s="64"/>
      <c r="AU734" s="64"/>
      <c r="AV734" s="64"/>
      <c r="AW734" s="64"/>
      <c r="AX734" s="64"/>
      <c r="AY734" s="64"/>
      <c r="AZ734" s="64"/>
      <c r="BA734" s="64"/>
      <c r="BB734" s="64"/>
      <c r="BC734" s="64"/>
      <c r="BD734" s="64"/>
      <c r="BE734" s="64"/>
      <c r="BF734" s="64"/>
      <c r="BG734" s="64"/>
      <c r="BH734" s="64"/>
      <c r="BI734" s="64"/>
      <c r="BJ734" s="64"/>
      <c r="BK734" s="64"/>
      <c r="BL734" s="64"/>
      <c r="BM734" s="64"/>
      <c r="BN734" s="64"/>
      <c r="BO734" s="64"/>
      <c r="BP734" s="64"/>
      <c r="BQ734" s="64"/>
      <c r="BR734" s="64"/>
      <c r="BS734" s="64"/>
      <c r="BT734" s="64"/>
      <c r="BU734" s="64"/>
      <c r="BV734" s="64"/>
    </row>
    <row r="735" spans="1:74" s="64" customFormat="1" outlineLevel="1" x14ac:dyDescent="0.25">
      <c r="A735" s="137"/>
      <c r="B735" s="124"/>
      <c r="C735" s="101"/>
      <c r="D735" s="98"/>
      <c r="E735" s="134"/>
      <c r="F735" s="253" t="s">
        <v>1088</v>
      </c>
      <c r="G735" s="243" t="s">
        <v>1089</v>
      </c>
      <c r="H735" s="73" t="s">
        <v>35</v>
      </c>
      <c r="I735" s="74">
        <v>1362</v>
      </c>
      <c r="J735" s="102"/>
      <c r="K735" s="135"/>
      <c r="L735" s="136"/>
      <c r="M735" s="76"/>
      <c r="N735" s="99"/>
      <c r="O735" s="124"/>
      <c r="P735" s="124"/>
      <c r="Q735" s="124"/>
      <c r="R735" s="124"/>
      <c r="S735" s="124"/>
      <c r="T735" s="124"/>
      <c r="U735" s="124"/>
      <c r="V735" s="138"/>
      <c r="W735" s="138"/>
    </row>
    <row r="736" spans="1:74" s="64" customFormat="1" outlineLevel="1" x14ac:dyDescent="0.25">
      <c r="A736" s="137"/>
      <c r="B736" s="124"/>
      <c r="C736" s="101"/>
      <c r="D736" s="98"/>
      <c r="E736" s="134"/>
      <c r="F736" s="253" t="s">
        <v>1090</v>
      </c>
      <c r="G736" s="243" t="s">
        <v>1091</v>
      </c>
      <c r="H736" s="73" t="s">
        <v>51</v>
      </c>
      <c r="I736" s="74">
        <v>4</v>
      </c>
      <c r="J736" s="102"/>
      <c r="K736" s="135"/>
      <c r="L736" s="136"/>
      <c r="M736" s="76"/>
      <c r="N736" s="99"/>
      <c r="O736" s="124"/>
      <c r="P736" s="124"/>
      <c r="Q736" s="124"/>
      <c r="R736" s="124"/>
      <c r="S736" s="124"/>
      <c r="T736" s="124"/>
      <c r="U736" s="124"/>
      <c r="V736" s="138"/>
      <c r="W736" s="138"/>
    </row>
    <row r="737" spans="1:74" s="64" customFormat="1" outlineLevel="1" x14ac:dyDescent="0.25">
      <c r="A737" s="137"/>
      <c r="B737" s="124"/>
      <c r="C737" s="101"/>
      <c r="D737" s="98"/>
      <c r="E737" s="134"/>
      <c r="F737" s="253" t="s">
        <v>1092</v>
      </c>
      <c r="G737" s="243" t="s">
        <v>1093</v>
      </c>
      <c r="H737" s="73" t="s">
        <v>51</v>
      </c>
      <c r="I737" s="74">
        <v>8</v>
      </c>
      <c r="J737" s="102"/>
      <c r="K737" s="135"/>
      <c r="L737" s="136"/>
      <c r="M737" s="76"/>
      <c r="N737" s="99"/>
      <c r="O737" s="124"/>
      <c r="P737" s="124"/>
      <c r="Q737" s="124"/>
      <c r="R737" s="124"/>
      <c r="S737" s="124"/>
      <c r="T737" s="124"/>
      <c r="U737" s="124"/>
      <c r="V737" s="138"/>
      <c r="W737" s="138"/>
    </row>
    <row r="738" spans="1:74" s="64" customFormat="1" outlineLevel="1" x14ac:dyDescent="0.25">
      <c r="A738" s="137"/>
      <c r="B738" s="124"/>
      <c r="C738" s="101"/>
      <c r="D738" s="98"/>
      <c r="E738" s="134"/>
      <c r="F738" s="253" t="s">
        <v>1094</v>
      </c>
      <c r="G738" s="243" t="s">
        <v>1095</v>
      </c>
      <c r="H738" s="73" t="s">
        <v>51</v>
      </c>
      <c r="I738" s="74">
        <v>2</v>
      </c>
      <c r="J738" s="102"/>
      <c r="K738" s="135"/>
      <c r="L738" s="136"/>
      <c r="M738" s="76"/>
      <c r="N738" s="99"/>
      <c r="O738" s="124"/>
      <c r="P738" s="124"/>
      <c r="Q738" s="124"/>
      <c r="R738" s="124"/>
      <c r="S738" s="124"/>
      <c r="T738" s="124"/>
      <c r="U738" s="124"/>
      <c r="V738" s="138"/>
      <c r="W738" s="138"/>
    </row>
    <row r="739" spans="1:74" s="155" customFormat="1" x14ac:dyDescent="0.25">
      <c r="A739" s="201" t="s">
        <v>1096</v>
      </c>
      <c r="B739" s="146"/>
      <c r="C739" s="147" t="s">
        <v>1097</v>
      </c>
      <c r="D739" s="148"/>
      <c r="E739" s="287"/>
      <c r="F739" s="240"/>
      <c r="G739" s="241"/>
      <c r="H739" s="150"/>
      <c r="I739" s="151"/>
      <c r="J739" s="278"/>
      <c r="K739" s="152"/>
      <c r="L739" s="75"/>
      <c r="M739" s="153"/>
      <c r="N739" s="149"/>
      <c r="O739" s="150"/>
      <c r="P739" s="150"/>
      <c r="Q739" s="150"/>
      <c r="R739" s="150"/>
      <c r="S739" s="150"/>
      <c r="T739" s="150"/>
      <c r="U739" s="150"/>
      <c r="V739" s="154"/>
      <c r="W739" s="154"/>
      <c r="X739" s="64"/>
      <c r="Y739" s="64"/>
      <c r="Z739" s="64"/>
      <c r="AA739" s="64"/>
      <c r="AB739" s="64"/>
      <c r="AC739" s="64"/>
      <c r="AD739" s="64"/>
      <c r="AE739" s="64"/>
      <c r="AF739" s="64"/>
      <c r="AG739" s="64"/>
      <c r="AH739" s="64"/>
      <c r="AI739" s="64"/>
      <c r="AJ739" s="64"/>
      <c r="AK739" s="64"/>
      <c r="AL739" s="64"/>
      <c r="AM739" s="64"/>
      <c r="AN739" s="64"/>
      <c r="AO739" s="64"/>
      <c r="AP739" s="64"/>
      <c r="AQ739" s="64"/>
      <c r="AR739" s="64"/>
      <c r="AS739" s="64"/>
      <c r="AT739" s="64"/>
      <c r="AU739" s="64"/>
      <c r="AV739" s="64"/>
      <c r="AW739" s="64"/>
      <c r="AX739" s="64"/>
      <c r="AY739" s="64"/>
      <c r="AZ739" s="64"/>
      <c r="BA739" s="64"/>
      <c r="BB739" s="64"/>
      <c r="BC739" s="64"/>
      <c r="BD739" s="64"/>
      <c r="BE739" s="64"/>
      <c r="BF739" s="64"/>
      <c r="BG739" s="64"/>
      <c r="BH739" s="64"/>
      <c r="BI739" s="64"/>
      <c r="BJ739" s="64"/>
      <c r="BK739" s="64"/>
      <c r="BL739" s="64"/>
      <c r="BM739" s="64"/>
      <c r="BN739" s="64"/>
      <c r="BO739" s="64"/>
      <c r="BP739" s="64"/>
      <c r="BQ739" s="64"/>
      <c r="BR739" s="64"/>
      <c r="BS739" s="64"/>
      <c r="BT739" s="64"/>
      <c r="BU739" s="64"/>
      <c r="BV739" s="64"/>
    </row>
    <row r="740" spans="1:74" s="145" customFormat="1" x14ac:dyDescent="0.25">
      <c r="A740" s="337" t="s">
        <v>1570</v>
      </c>
      <c r="B740" s="338"/>
      <c r="C740" s="339"/>
      <c r="D740" s="288"/>
      <c r="E740" s="289">
        <f>D740*1.18</f>
        <v>0</v>
      </c>
      <c r="F740" s="161"/>
      <c r="G740" s="162"/>
      <c r="H740" s="156"/>
      <c r="I740" s="157"/>
      <c r="J740" s="158"/>
      <c r="K740" s="143"/>
      <c r="L740" s="44"/>
      <c r="M740" s="51" t="s">
        <v>1406</v>
      </c>
      <c r="N740" s="228"/>
      <c r="O740" s="7"/>
      <c r="P740" s="7"/>
      <c r="Q740" s="7"/>
      <c r="R740" s="7"/>
      <c r="S740" s="7"/>
      <c r="T740" s="7"/>
      <c r="U740" s="142"/>
      <c r="V740" s="144"/>
      <c r="W740" s="144"/>
      <c r="X740" s="64"/>
      <c r="Y740" s="64"/>
      <c r="Z740" s="64"/>
      <c r="AA740" s="64"/>
      <c r="AB740" s="64"/>
      <c r="AC740" s="64"/>
      <c r="AD740" s="64"/>
      <c r="AE740" s="64"/>
      <c r="AF740" s="64"/>
      <c r="AG740" s="64"/>
      <c r="AH740" s="64"/>
      <c r="AI740" s="64"/>
      <c r="AJ740" s="64"/>
      <c r="AK740" s="64"/>
      <c r="AL740" s="64"/>
      <c r="AM740" s="64"/>
      <c r="AN740" s="64"/>
      <c r="AO740" s="64"/>
      <c r="AP740" s="64"/>
      <c r="AQ740" s="64"/>
      <c r="AR740" s="64"/>
      <c r="AS740" s="64"/>
      <c r="AT740" s="64"/>
      <c r="AU740" s="64"/>
      <c r="AV740" s="64"/>
      <c r="AW740" s="64"/>
      <c r="AX740" s="64"/>
      <c r="AY740" s="64"/>
      <c r="AZ740" s="64"/>
      <c r="BA740" s="64"/>
      <c r="BB740" s="64"/>
      <c r="BC740" s="64"/>
      <c r="BD740" s="64"/>
      <c r="BE740" s="64"/>
      <c r="BF740" s="64"/>
      <c r="BG740" s="64"/>
      <c r="BH740" s="64"/>
      <c r="BI740" s="64"/>
      <c r="BJ740" s="64"/>
      <c r="BK740" s="64"/>
      <c r="BL740" s="64"/>
      <c r="BM740" s="64"/>
      <c r="BN740" s="64"/>
      <c r="BO740" s="64"/>
      <c r="BP740" s="64"/>
      <c r="BQ740" s="64"/>
      <c r="BR740" s="64"/>
      <c r="BS740" s="64"/>
      <c r="BT740" s="64"/>
      <c r="BU740" s="64"/>
      <c r="BV740" s="64"/>
    </row>
    <row r="741" spans="1:74" s="145" customFormat="1" x14ac:dyDescent="0.25">
      <c r="A741" s="1"/>
      <c r="B741" s="2"/>
      <c r="C741" s="101"/>
      <c r="D741" s="84"/>
      <c r="E741" s="134"/>
      <c r="F741" s="343" t="s">
        <v>1571</v>
      </c>
      <c r="G741" s="344"/>
      <c r="H741" s="344"/>
      <c r="I741" s="345"/>
      <c r="J741" s="279"/>
      <c r="K741" s="141">
        <f>J741*1.18</f>
        <v>0</v>
      </c>
      <c r="L741" s="37"/>
      <c r="M741" s="51" t="s">
        <v>1407</v>
      </c>
      <c r="N741" s="228"/>
      <c r="O741" s="159"/>
      <c r="P741" s="159"/>
      <c r="Q741" s="159"/>
      <c r="R741" s="159"/>
      <c r="S741" s="159"/>
      <c r="T741" s="159"/>
      <c r="U741" s="142"/>
      <c r="V741" s="144"/>
      <c r="W741" s="144"/>
      <c r="X741" s="64"/>
      <c r="Y741" s="64"/>
      <c r="Z741" s="64"/>
      <c r="AA741" s="64"/>
      <c r="AB741" s="64"/>
      <c r="AC741" s="64"/>
      <c r="AD741" s="64"/>
      <c r="AE741" s="64"/>
      <c r="AF741" s="64"/>
      <c r="AG741" s="64"/>
      <c r="AH741" s="64"/>
      <c r="AI741" s="64"/>
      <c r="AJ741" s="64"/>
      <c r="AK741" s="64"/>
      <c r="AL741" s="64"/>
      <c r="AM741" s="64"/>
      <c r="AN741" s="64"/>
      <c r="AO741" s="64"/>
      <c r="AP741" s="64"/>
      <c r="AQ741" s="64"/>
      <c r="AR741" s="64"/>
      <c r="AS741" s="64"/>
      <c r="AT741" s="64"/>
      <c r="AU741" s="64"/>
      <c r="AV741" s="64"/>
      <c r="AW741" s="64"/>
      <c r="AX741" s="64"/>
      <c r="AY741" s="64"/>
      <c r="AZ741" s="64"/>
      <c r="BA741" s="64"/>
      <c r="BB741" s="64"/>
      <c r="BC741" s="64"/>
      <c r="BD741" s="64"/>
      <c r="BE741" s="64"/>
      <c r="BF741" s="64"/>
      <c r="BG741" s="64"/>
      <c r="BH741" s="64"/>
      <c r="BI741" s="64"/>
      <c r="BJ741" s="64"/>
      <c r="BK741" s="64"/>
      <c r="BL741" s="64"/>
      <c r="BM741" s="64"/>
      <c r="BN741" s="64"/>
      <c r="BO741" s="64"/>
      <c r="BP741" s="64"/>
      <c r="BQ741" s="64"/>
      <c r="BR741" s="64"/>
      <c r="BS741" s="64"/>
      <c r="BT741" s="64"/>
      <c r="BU741" s="64"/>
      <c r="BV741" s="64"/>
    </row>
    <row r="742" spans="1:74" s="64" customFormat="1" outlineLevel="1" x14ac:dyDescent="0.25">
      <c r="A742" s="137"/>
      <c r="B742" s="124"/>
      <c r="C742" s="101"/>
      <c r="D742" s="98"/>
      <c r="E742" s="134"/>
      <c r="F742" s="253" t="s">
        <v>1098</v>
      </c>
      <c r="G742" s="243" t="s">
        <v>1099</v>
      </c>
      <c r="H742" s="73"/>
      <c r="I742" s="74"/>
      <c r="J742" s="102"/>
      <c r="K742" s="135"/>
      <c r="L742" s="136"/>
      <c r="M742" s="76"/>
      <c r="N742" s="99"/>
      <c r="O742" s="124"/>
      <c r="P742" s="124"/>
      <c r="Q742" s="124"/>
      <c r="R742" s="124"/>
      <c r="S742" s="124"/>
      <c r="T742" s="124"/>
      <c r="U742" s="124"/>
      <c r="V742" s="138"/>
      <c r="W742" s="138"/>
    </row>
    <row r="743" spans="1:74" s="64" customFormat="1" ht="30" outlineLevel="1" x14ac:dyDescent="0.25">
      <c r="A743" s="137"/>
      <c r="B743" s="124"/>
      <c r="C743" s="101"/>
      <c r="D743" s="98"/>
      <c r="E743" s="134"/>
      <c r="F743" s="253" t="s">
        <v>1100</v>
      </c>
      <c r="G743" s="243" t="s">
        <v>1101</v>
      </c>
      <c r="H743" s="73" t="s">
        <v>51</v>
      </c>
      <c r="I743" s="74">
        <v>6</v>
      </c>
      <c r="J743" s="102"/>
      <c r="K743" s="135"/>
      <c r="L743" s="136"/>
      <c r="M743" s="76"/>
      <c r="N743" s="99"/>
      <c r="O743" s="124"/>
      <c r="P743" s="124"/>
      <c r="Q743" s="124"/>
      <c r="R743" s="124"/>
      <c r="S743" s="124"/>
      <c r="T743" s="124"/>
      <c r="U743" s="124"/>
      <c r="V743" s="138"/>
      <c r="W743" s="138"/>
    </row>
    <row r="744" spans="1:74" s="64" customFormat="1" ht="45" outlineLevel="1" x14ac:dyDescent="0.25">
      <c r="A744" s="137"/>
      <c r="B744" s="124"/>
      <c r="C744" s="101"/>
      <c r="D744" s="98"/>
      <c r="E744" s="134"/>
      <c r="F744" s="253" t="s">
        <v>1102</v>
      </c>
      <c r="G744" s="243" t="s">
        <v>1104</v>
      </c>
      <c r="H744" s="73" t="s">
        <v>51</v>
      </c>
      <c r="I744" s="74">
        <v>6</v>
      </c>
      <c r="J744" s="102"/>
      <c r="K744" s="135"/>
      <c r="L744" s="136"/>
      <c r="M744" s="76"/>
      <c r="N744" s="99"/>
      <c r="O744" s="124"/>
      <c r="P744" s="124"/>
      <c r="Q744" s="124"/>
      <c r="R744" s="124"/>
      <c r="S744" s="124"/>
      <c r="T744" s="124"/>
      <c r="U744" s="124"/>
      <c r="V744" s="138"/>
      <c r="W744" s="138"/>
    </row>
    <row r="745" spans="1:74" s="64" customFormat="1" outlineLevel="1" x14ac:dyDescent="0.25">
      <c r="A745" s="137"/>
      <c r="B745" s="124"/>
      <c r="C745" s="101"/>
      <c r="D745" s="98"/>
      <c r="E745" s="134"/>
      <c r="F745" s="253" t="s">
        <v>1103</v>
      </c>
      <c r="G745" s="243" t="s">
        <v>1107</v>
      </c>
      <c r="H745" s="73" t="s">
        <v>51</v>
      </c>
      <c r="I745" s="74">
        <v>61</v>
      </c>
      <c r="J745" s="102"/>
      <c r="K745" s="135"/>
      <c r="L745" s="136"/>
      <c r="M745" s="76"/>
      <c r="N745" s="99"/>
      <c r="O745" s="124"/>
      <c r="P745" s="124"/>
      <c r="Q745" s="124"/>
      <c r="R745" s="124"/>
      <c r="S745" s="124"/>
      <c r="T745" s="124"/>
      <c r="U745" s="124"/>
      <c r="V745" s="138"/>
      <c r="W745" s="138"/>
    </row>
    <row r="746" spans="1:74" s="64" customFormat="1" ht="30" outlineLevel="1" x14ac:dyDescent="0.25">
      <c r="A746" s="137"/>
      <c r="B746" s="124"/>
      <c r="C746" s="101"/>
      <c r="D746" s="98"/>
      <c r="E746" s="134"/>
      <c r="F746" s="253" t="s">
        <v>1105</v>
      </c>
      <c r="G746" s="243" t="s">
        <v>1110</v>
      </c>
      <c r="H746" s="73" t="s">
        <v>51</v>
      </c>
      <c r="I746" s="74">
        <v>1</v>
      </c>
      <c r="J746" s="102"/>
      <c r="K746" s="135"/>
      <c r="L746" s="136"/>
      <c r="M746" s="76"/>
      <c r="N746" s="99"/>
      <c r="O746" s="124"/>
      <c r="P746" s="124"/>
      <c r="Q746" s="124"/>
      <c r="R746" s="124"/>
      <c r="S746" s="124"/>
      <c r="T746" s="124"/>
      <c r="U746" s="124"/>
      <c r="V746" s="138"/>
      <c r="W746" s="138"/>
    </row>
    <row r="747" spans="1:74" s="64" customFormat="1" outlineLevel="1" x14ac:dyDescent="0.25">
      <c r="A747" s="137"/>
      <c r="B747" s="124"/>
      <c r="C747" s="101"/>
      <c r="D747" s="98"/>
      <c r="E747" s="134"/>
      <c r="F747" s="253" t="s">
        <v>1106</v>
      </c>
      <c r="G747" s="243" t="s">
        <v>1113</v>
      </c>
      <c r="H747" s="73" t="s">
        <v>51</v>
      </c>
      <c r="I747" s="74">
        <v>1</v>
      </c>
      <c r="J747" s="102"/>
      <c r="K747" s="135"/>
      <c r="L747" s="136"/>
      <c r="M747" s="76"/>
      <c r="N747" s="99"/>
      <c r="O747" s="124"/>
      <c r="P747" s="124"/>
      <c r="Q747" s="124"/>
      <c r="R747" s="124"/>
      <c r="S747" s="124"/>
      <c r="T747" s="124"/>
      <c r="U747" s="124"/>
      <c r="V747" s="138"/>
      <c r="W747" s="138"/>
    </row>
    <row r="748" spans="1:74" s="64" customFormat="1" outlineLevel="1" x14ac:dyDescent="0.25">
      <c r="A748" s="137"/>
      <c r="B748" s="124"/>
      <c r="C748" s="101"/>
      <c r="D748" s="98"/>
      <c r="E748" s="134"/>
      <c r="F748" s="253" t="s">
        <v>1108</v>
      </c>
      <c r="G748" s="243" t="s">
        <v>1116</v>
      </c>
      <c r="H748" s="73" t="s">
        <v>11</v>
      </c>
      <c r="I748" s="74">
        <v>1920</v>
      </c>
      <c r="J748" s="102"/>
      <c r="K748" s="135"/>
      <c r="L748" s="136"/>
      <c r="M748" s="76"/>
      <c r="N748" s="99"/>
      <c r="O748" s="124"/>
      <c r="P748" s="124"/>
      <c r="Q748" s="124"/>
      <c r="R748" s="124"/>
      <c r="S748" s="124"/>
      <c r="T748" s="124"/>
      <c r="U748" s="124"/>
      <c r="V748" s="138"/>
      <c r="W748" s="138"/>
    </row>
    <row r="749" spans="1:74" s="64" customFormat="1" ht="30" outlineLevel="1" x14ac:dyDescent="0.25">
      <c r="A749" s="137"/>
      <c r="B749" s="124"/>
      <c r="C749" s="101"/>
      <c r="D749" s="98"/>
      <c r="E749" s="134"/>
      <c r="F749" s="253" t="s">
        <v>1109</v>
      </c>
      <c r="G749" s="243" t="s">
        <v>1118</v>
      </c>
      <c r="H749" s="73" t="s">
        <v>11</v>
      </c>
      <c r="I749" s="74">
        <v>229.99999999999997</v>
      </c>
      <c r="J749" s="102"/>
      <c r="K749" s="135"/>
      <c r="L749" s="136"/>
      <c r="M749" s="76"/>
      <c r="N749" s="99"/>
      <c r="O749" s="124"/>
      <c r="P749" s="124"/>
      <c r="Q749" s="124"/>
      <c r="R749" s="124"/>
      <c r="S749" s="124"/>
      <c r="T749" s="124"/>
      <c r="U749" s="124"/>
      <c r="V749" s="138"/>
      <c r="W749" s="138"/>
    </row>
    <row r="750" spans="1:74" s="64" customFormat="1" outlineLevel="1" x14ac:dyDescent="0.25">
      <c r="A750" s="137"/>
      <c r="B750" s="124"/>
      <c r="C750" s="101"/>
      <c r="D750" s="98"/>
      <c r="E750" s="134"/>
      <c r="F750" s="253" t="s">
        <v>1111</v>
      </c>
      <c r="G750" s="243" t="s">
        <v>1122</v>
      </c>
      <c r="H750" s="73" t="s">
        <v>11</v>
      </c>
      <c r="I750" s="74">
        <v>1100</v>
      </c>
      <c r="J750" s="102"/>
      <c r="K750" s="135"/>
      <c r="L750" s="136"/>
      <c r="M750" s="76"/>
      <c r="N750" s="99"/>
      <c r="O750" s="124"/>
      <c r="P750" s="124"/>
      <c r="Q750" s="124"/>
      <c r="R750" s="124"/>
      <c r="S750" s="124"/>
      <c r="T750" s="124"/>
      <c r="U750" s="124"/>
      <c r="V750" s="138"/>
      <c r="W750" s="138"/>
    </row>
    <row r="751" spans="1:74" s="64" customFormat="1" outlineLevel="1" x14ac:dyDescent="0.25">
      <c r="A751" s="137"/>
      <c r="B751" s="124"/>
      <c r="C751" s="101"/>
      <c r="D751" s="98"/>
      <c r="E751" s="134"/>
      <c r="F751" s="253" t="s">
        <v>1112</v>
      </c>
      <c r="G751" s="243" t="s">
        <v>1116</v>
      </c>
      <c r="H751" s="73" t="s">
        <v>11</v>
      </c>
      <c r="I751" s="74">
        <v>434.99999999999994</v>
      </c>
      <c r="J751" s="102"/>
      <c r="K751" s="135"/>
      <c r="L751" s="136"/>
      <c r="M751" s="76"/>
      <c r="N751" s="99"/>
      <c r="O751" s="124"/>
      <c r="P751" s="124"/>
      <c r="Q751" s="124"/>
      <c r="R751" s="124"/>
      <c r="S751" s="124"/>
      <c r="T751" s="124"/>
      <c r="U751" s="124"/>
      <c r="V751" s="138"/>
      <c r="W751" s="138"/>
    </row>
    <row r="752" spans="1:74" s="64" customFormat="1" ht="30" outlineLevel="1" x14ac:dyDescent="0.25">
      <c r="A752" s="137"/>
      <c r="B752" s="124"/>
      <c r="C752" s="101"/>
      <c r="D752" s="98"/>
      <c r="E752" s="134"/>
      <c r="F752" s="253" t="s">
        <v>1114</v>
      </c>
      <c r="G752" s="243" t="s">
        <v>1125</v>
      </c>
      <c r="H752" s="73" t="s">
        <v>51</v>
      </c>
      <c r="I752" s="74">
        <v>13</v>
      </c>
      <c r="J752" s="102"/>
      <c r="K752" s="135"/>
      <c r="L752" s="136"/>
      <c r="M752" s="76"/>
      <c r="N752" s="99"/>
      <c r="O752" s="124"/>
      <c r="P752" s="124"/>
      <c r="Q752" s="124"/>
      <c r="R752" s="124"/>
      <c r="S752" s="124"/>
      <c r="T752" s="124"/>
      <c r="U752" s="124"/>
      <c r="V752" s="138"/>
      <c r="W752" s="138"/>
    </row>
    <row r="753" spans="1:74" s="64" customFormat="1" ht="30" outlineLevel="1" x14ac:dyDescent="0.25">
      <c r="A753" s="137"/>
      <c r="B753" s="124"/>
      <c r="C753" s="101"/>
      <c r="D753" s="98"/>
      <c r="E753" s="134"/>
      <c r="F753" s="253" t="s">
        <v>1115</v>
      </c>
      <c r="G753" s="243" t="s">
        <v>1126</v>
      </c>
      <c r="H753" s="73" t="s">
        <v>51</v>
      </c>
      <c r="I753" s="74">
        <v>8</v>
      </c>
      <c r="J753" s="102"/>
      <c r="K753" s="135"/>
      <c r="L753" s="136"/>
      <c r="M753" s="76"/>
      <c r="N753" s="99"/>
      <c r="O753" s="124"/>
      <c r="P753" s="124"/>
      <c r="Q753" s="124"/>
      <c r="R753" s="124"/>
      <c r="S753" s="124"/>
      <c r="T753" s="124"/>
      <c r="U753" s="124"/>
      <c r="V753" s="138"/>
      <c r="W753" s="138"/>
    </row>
    <row r="754" spans="1:74" s="64" customFormat="1" ht="30" outlineLevel="1" x14ac:dyDescent="0.25">
      <c r="A754" s="137"/>
      <c r="B754" s="124"/>
      <c r="C754" s="101"/>
      <c r="D754" s="98"/>
      <c r="E754" s="134"/>
      <c r="F754" s="253" t="s">
        <v>1117</v>
      </c>
      <c r="G754" s="243" t="s">
        <v>1127</v>
      </c>
      <c r="H754" s="73" t="s">
        <v>11</v>
      </c>
      <c r="I754" s="74">
        <v>118</v>
      </c>
      <c r="J754" s="102"/>
      <c r="K754" s="135"/>
      <c r="L754" s="136"/>
      <c r="M754" s="76"/>
      <c r="N754" s="99"/>
      <c r="O754" s="124"/>
      <c r="P754" s="124"/>
      <c r="Q754" s="124"/>
      <c r="R754" s="124"/>
      <c r="S754" s="124"/>
      <c r="T754" s="124"/>
      <c r="U754" s="124"/>
      <c r="V754" s="138"/>
      <c r="W754" s="138"/>
    </row>
    <row r="755" spans="1:74" s="64" customFormat="1" ht="45" outlineLevel="1" x14ac:dyDescent="0.25">
      <c r="A755" s="137"/>
      <c r="B755" s="124"/>
      <c r="C755" s="101"/>
      <c r="D755" s="98"/>
      <c r="E755" s="134"/>
      <c r="F755" s="253" t="s">
        <v>1119</v>
      </c>
      <c r="G755" s="243" t="s">
        <v>1128</v>
      </c>
      <c r="H755" s="73" t="s">
        <v>51</v>
      </c>
      <c r="I755" s="74">
        <v>10</v>
      </c>
      <c r="J755" s="102"/>
      <c r="K755" s="135"/>
      <c r="L755" s="136"/>
      <c r="M755" s="76"/>
      <c r="N755" s="99"/>
      <c r="O755" s="124"/>
      <c r="P755" s="124"/>
      <c r="Q755" s="124"/>
      <c r="R755" s="124"/>
      <c r="S755" s="124"/>
      <c r="T755" s="124"/>
      <c r="U755" s="124"/>
      <c r="V755" s="138"/>
      <c r="W755" s="138"/>
    </row>
    <row r="756" spans="1:74" s="64" customFormat="1" outlineLevel="1" x14ac:dyDescent="0.25">
      <c r="A756" s="137"/>
      <c r="B756" s="124"/>
      <c r="C756" s="101"/>
      <c r="D756" s="98"/>
      <c r="E756" s="134"/>
      <c r="F756" s="253" t="s">
        <v>1120</v>
      </c>
      <c r="G756" s="243" t="s">
        <v>1129</v>
      </c>
      <c r="H756" s="73" t="s">
        <v>51</v>
      </c>
      <c r="I756" s="74">
        <v>1</v>
      </c>
      <c r="J756" s="102"/>
      <c r="K756" s="135"/>
      <c r="L756" s="136"/>
      <c r="M756" s="76"/>
      <c r="N756" s="99"/>
      <c r="O756" s="124"/>
      <c r="P756" s="124"/>
      <c r="Q756" s="124"/>
      <c r="R756" s="124"/>
      <c r="S756" s="124"/>
      <c r="T756" s="124"/>
      <c r="U756" s="124"/>
      <c r="V756" s="138"/>
      <c r="W756" s="138"/>
    </row>
    <row r="757" spans="1:74" s="64" customFormat="1" outlineLevel="1" x14ac:dyDescent="0.25">
      <c r="A757" s="137"/>
      <c r="B757" s="124"/>
      <c r="C757" s="101"/>
      <c r="D757" s="98"/>
      <c r="E757" s="134"/>
      <c r="F757" s="253" t="s">
        <v>1121</v>
      </c>
      <c r="G757" s="243" t="s">
        <v>1130</v>
      </c>
      <c r="H757" s="73" t="s">
        <v>51</v>
      </c>
      <c r="I757" s="74">
        <v>200</v>
      </c>
      <c r="J757" s="102"/>
      <c r="K757" s="135"/>
      <c r="L757" s="136"/>
      <c r="M757" s="76"/>
      <c r="N757" s="99"/>
      <c r="O757" s="124"/>
      <c r="P757" s="124"/>
      <c r="Q757" s="124"/>
      <c r="R757" s="124"/>
      <c r="S757" s="124"/>
      <c r="T757" s="124"/>
      <c r="U757" s="124"/>
      <c r="V757" s="138"/>
      <c r="W757" s="138"/>
    </row>
    <row r="758" spans="1:74" s="64" customFormat="1" ht="30" outlineLevel="1" x14ac:dyDescent="0.25">
      <c r="A758" s="137"/>
      <c r="B758" s="124"/>
      <c r="C758" s="101"/>
      <c r="D758" s="98"/>
      <c r="E758" s="134"/>
      <c r="F758" s="253" t="s">
        <v>1123</v>
      </c>
      <c r="G758" s="243" t="s">
        <v>1131</v>
      </c>
      <c r="H758" s="73" t="s">
        <v>51</v>
      </c>
      <c r="I758" s="74">
        <v>200</v>
      </c>
      <c r="J758" s="102"/>
      <c r="K758" s="135"/>
      <c r="L758" s="136"/>
      <c r="M758" s="76"/>
      <c r="N758" s="99"/>
      <c r="O758" s="124"/>
      <c r="P758" s="124"/>
      <c r="Q758" s="124"/>
      <c r="R758" s="124"/>
      <c r="S758" s="124"/>
      <c r="T758" s="124"/>
      <c r="U758" s="124"/>
      <c r="V758" s="138"/>
      <c r="W758" s="138"/>
    </row>
    <row r="759" spans="1:74" s="64" customFormat="1" ht="30" outlineLevel="1" x14ac:dyDescent="0.25">
      <c r="A759" s="137"/>
      <c r="B759" s="124"/>
      <c r="C759" s="101"/>
      <c r="D759" s="98"/>
      <c r="E759" s="134"/>
      <c r="F759" s="253" t="s">
        <v>1124</v>
      </c>
      <c r="G759" s="243" t="s">
        <v>1132</v>
      </c>
      <c r="H759" s="73" t="s">
        <v>418</v>
      </c>
      <c r="I759" s="74">
        <v>3.6</v>
      </c>
      <c r="J759" s="102"/>
      <c r="K759" s="135"/>
      <c r="L759" s="136"/>
      <c r="M759" s="76"/>
      <c r="N759" s="99"/>
      <c r="O759" s="124"/>
      <c r="P759" s="124"/>
      <c r="Q759" s="124"/>
      <c r="R759" s="124"/>
      <c r="S759" s="124"/>
      <c r="T759" s="124"/>
      <c r="U759" s="124"/>
      <c r="V759" s="138"/>
      <c r="W759" s="138"/>
    </row>
    <row r="760" spans="1:74" s="155" customFormat="1" x14ac:dyDescent="0.25">
      <c r="A760" s="1"/>
      <c r="B760" s="2"/>
      <c r="C760" s="15"/>
      <c r="D760" s="98"/>
      <c r="E760" s="134"/>
      <c r="F760" s="240"/>
      <c r="G760" s="241"/>
      <c r="H760" s="150"/>
      <c r="I760" s="151"/>
      <c r="J760" s="278"/>
      <c r="K760" s="152"/>
      <c r="L760" s="75"/>
      <c r="M760" s="153"/>
      <c r="N760" s="149"/>
      <c r="O760" s="150"/>
      <c r="P760" s="150"/>
      <c r="Q760" s="150"/>
      <c r="R760" s="150"/>
      <c r="S760" s="150"/>
      <c r="T760" s="150"/>
      <c r="U760" s="150"/>
      <c r="V760" s="154"/>
      <c r="W760" s="154"/>
      <c r="X760" s="64"/>
      <c r="Y760" s="64"/>
      <c r="Z760" s="64"/>
      <c r="AA760" s="64"/>
      <c r="AB760" s="64"/>
      <c r="AC760" s="64"/>
      <c r="AD760" s="64"/>
      <c r="AE760" s="64"/>
      <c r="AF760" s="64"/>
      <c r="AG760" s="64"/>
      <c r="AH760" s="64"/>
      <c r="AI760" s="64"/>
      <c r="AJ760" s="64"/>
      <c r="AK760" s="64"/>
      <c r="AL760" s="64"/>
      <c r="AM760" s="64"/>
      <c r="AN760" s="64"/>
      <c r="AO760" s="64"/>
      <c r="AP760" s="64"/>
      <c r="AQ760" s="64"/>
      <c r="AR760" s="64"/>
      <c r="AS760" s="64"/>
      <c r="AT760" s="64"/>
      <c r="AU760" s="64"/>
      <c r="AV760" s="64"/>
      <c r="AW760" s="64"/>
      <c r="AX760" s="64"/>
      <c r="AY760" s="64"/>
      <c r="AZ760" s="64"/>
      <c r="BA760" s="64"/>
      <c r="BB760" s="64"/>
      <c r="BC760" s="64"/>
      <c r="BD760" s="64"/>
      <c r="BE760" s="64"/>
      <c r="BF760" s="64"/>
      <c r="BG760" s="64"/>
      <c r="BH760" s="64"/>
      <c r="BI760" s="64"/>
      <c r="BJ760" s="64"/>
      <c r="BK760" s="64"/>
      <c r="BL760" s="64"/>
      <c r="BM760" s="64"/>
      <c r="BN760" s="64"/>
      <c r="BO760" s="64"/>
      <c r="BP760" s="64"/>
      <c r="BQ760" s="64"/>
      <c r="BR760" s="64"/>
      <c r="BS760" s="64"/>
      <c r="BT760" s="64"/>
      <c r="BU760" s="64"/>
      <c r="BV760" s="64"/>
    </row>
    <row r="761" spans="1:74" s="145" customFormat="1" x14ac:dyDescent="0.25">
      <c r="A761" s="340"/>
      <c r="B761" s="341"/>
      <c r="C761" s="342"/>
      <c r="D761" s="98"/>
      <c r="E761" s="134"/>
      <c r="F761" s="161"/>
      <c r="G761" s="162"/>
      <c r="H761" s="156"/>
      <c r="I761" s="157"/>
      <c r="J761" s="158"/>
      <c r="K761" s="143"/>
      <c r="L761" s="44"/>
      <c r="M761" s="51" t="s">
        <v>1408</v>
      </c>
      <c r="N761" s="228"/>
      <c r="O761" s="7"/>
      <c r="P761" s="7"/>
      <c r="Q761" s="7"/>
      <c r="R761" s="7"/>
      <c r="S761" s="7"/>
      <c r="T761" s="7"/>
      <c r="U761" s="142"/>
      <c r="V761" s="144"/>
      <c r="W761" s="144"/>
      <c r="X761" s="64"/>
      <c r="Y761" s="64"/>
      <c r="Z761" s="64"/>
      <c r="AA761" s="64"/>
      <c r="AB761" s="64"/>
      <c r="AC761" s="64"/>
      <c r="AD761" s="64"/>
      <c r="AE761" s="64"/>
      <c r="AF761" s="64"/>
      <c r="AG761" s="64"/>
      <c r="AH761" s="64"/>
      <c r="AI761" s="64"/>
      <c r="AJ761" s="64"/>
      <c r="AK761" s="64"/>
      <c r="AL761" s="64"/>
      <c r="AM761" s="64"/>
      <c r="AN761" s="64"/>
      <c r="AO761" s="64"/>
      <c r="AP761" s="64"/>
      <c r="AQ761" s="64"/>
      <c r="AR761" s="64"/>
      <c r="AS761" s="64"/>
      <c r="AT761" s="64"/>
      <c r="AU761" s="64"/>
      <c r="AV761" s="64"/>
      <c r="AW761" s="64"/>
      <c r="AX761" s="64"/>
      <c r="AY761" s="64"/>
      <c r="AZ761" s="64"/>
      <c r="BA761" s="64"/>
      <c r="BB761" s="64"/>
      <c r="BC761" s="64"/>
      <c r="BD761" s="64"/>
      <c r="BE761" s="64"/>
      <c r="BF761" s="64"/>
      <c r="BG761" s="64"/>
      <c r="BH761" s="64"/>
      <c r="BI761" s="64"/>
      <c r="BJ761" s="64"/>
      <c r="BK761" s="64"/>
      <c r="BL761" s="64"/>
      <c r="BM761" s="64"/>
      <c r="BN761" s="64"/>
      <c r="BO761" s="64"/>
      <c r="BP761" s="64"/>
      <c r="BQ761" s="64"/>
      <c r="BR761" s="64"/>
      <c r="BS761" s="64"/>
      <c r="BT761" s="64"/>
      <c r="BU761" s="64"/>
      <c r="BV761" s="64"/>
    </row>
    <row r="762" spans="1:74" s="145" customFormat="1" x14ac:dyDescent="0.25">
      <c r="A762" s="1"/>
      <c r="B762" s="2"/>
      <c r="C762" s="101"/>
      <c r="D762" s="84"/>
      <c r="E762" s="134"/>
      <c r="F762" s="343" t="s">
        <v>1572</v>
      </c>
      <c r="G762" s="344"/>
      <c r="H762" s="344"/>
      <c r="I762" s="345"/>
      <c r="J762" s="279"/>
      <c r="K762" s="141">
        <f>J762*1.18</f>
        <v>0</v>
      </c>
      <c r="L762" s="37"/>
      <c r="M762" s="51" t="s">
        <v>1409</v>
      </c>
      <c r="N762" s="228"/>
      <c r="O762" s="159"/>
      <c r="P762" s="159"/>
      <c r="Q762" s="159"/>
      <c r="R762" s="159"/>
      <c r="S762" s="159"/>
      <c r="T762" s="159"/>
      <c r="U762" s="142"/>
      <c r="V762" s="144"/>
      <c r="W762" s="144"/>
      <c r="X762" s="64"/>
      <c r="Y762" s="64"/>
      <c r="Z762" s="64"/>
      <c r="AA762" s="64"/>
      <c r="AB762" s="64"/>
      <c r="AC762" s="64"/>
      <c r="AD762" s="64"/>
      <c r="AE762" s="64"/>
      <c r="AF762" s="64"/>
      <c r="AG762" s="64"/>
      <c r="AH762" s="64"/>
      <c r="AI762" s="64"/>
      <c r="AJ762" s="64"/>
      <c r="AK762" s="64"/>
      <c r="AL762" s="64"/>
      <c r="AM762" s="64"/>
      <c r="AN762" s="64"/>
      <c r="AO762" s="64"/>
      <c r="AP762" s="64"/>
      <c r="AQ762" s="64"/>
      <c r="AR762" s="64"/>
      <c r="AS762" s="64"/>
      <c r="AT762" s="64"/>
      <c r="AU762" s="64"/>
      <c r="AV762" s="64"/>
      <c r="AW762" s="64"/>
      <c r="AX762" s="64"/>
      <c r="AY762" s="64"/>
      <c r="AZ762" s="64"/>
      <c r="BA762" s="64"/>
      <c r="BB762" s="64"/>
      <c r="BC762" s="64"/>
      <c r="BD762" s="64"/>
      <c r="BE762" s="64"/>
      <c r="BF762" s="64"/>
      <c r="BG762" s="64"/>
      <c r="BH762" s="64"/>
      <c r="BI762" s="64"/>
      <c r="BJ762" s="64"/>
      <c r="BK762" s="64"/>
      <c r="BL762" s="64"/>
      <c r="BM762" s="64"/>
      <c r="BN762" s="64"/>
      <c r="BO762" s="64"/>
      <c r="BP762" s="64"/>
      <c r="BQ762" s="64"/>
      <c r="BR762" s="64"/>
      <c r="BS762" s="64"/>
      <c r="BT762" s="64"/>
      <c r="BU762" s="64"/>
      <c r="BV762" s="64"/>
    </row>
    <row r="763" spans="1:74" s="64" customFormat="1" outlineLevel="1" x14ac:dyDescent="0.25">
      <c r="A763" s="137"/>
      <c r="B763" s="124"/>
      <c r="C763" s="101"/>
      <c r="D763" s="98"/>
      <c r="E763" s="134"/>
      <c r="F763" s="253" t="s">
        <v>1133</v>
      </c>
      <c r="G763" s="243" t="s">
        <v>1134</v>
      </c>
      <c r="H763" s="73"/>
      <c r="I763" s="74"/>
      <c r="J763" s="102"/>
      <c r="K763" s="135"/>
      <c r="L763" s="136"/>
      <c r="M763" s="76"/>
      <c r="N763" s="99"/>
      <c r="O763" s="124"/>
      <c r="P763" s="124"/>
      <c r="Q763" s="124"/>
      <c r="R763" s="124"/>
      <c r="S763" s="124"/>
      <c r="T763" s="124"/>
      <c r="U763" s="124"/>
      <c r="V763" s="138"/>
      <c r="W763" s="138"/>
    </row>
    <row r="764" spans="1:74" s="64" customFormat="1" ht="30" outlineLevel="1" x14ac:dyDescent="0.25">
      <c r="A764" s="137"/>
      <c r="B764" s="124"/>
      <c r="C764" s="101"/>
      <c r="D764" s="98"/>
      <c r="E764" s="134"/>
      <c r="F764" s="253" t="s">
        <v>1135</v>
      </c>
      <c r="G764" s="243" t="s">
        <v>1136</v>
      </c>
      <c r="H764" s="73" t="s">
        <v>1</v>
      </c>
      <c r="I764" s="74">
        <v>526</v>
      </c>
      <c r="J764" s="102"/>
      <c r="K764" s="135"/>
      <c r="L764" s="136"/>
      <c r="M764" s="76"/>
      <c r="N764" s="99"/>
      <c r="O764" s="124"/>
      <c r="P764" s="124"/>
      <c r="Q764" s="124"/>
      <c r="R764" s="124"/>
      <c r="S764" s="124"/>
      <c r="T764" s="124"/>
      <c r="U764" s="124"/>
      <c r="V764" s="138"/>
      <c r="W764" s="138"/>
    </row>
    <row r="765" spans="1:74" s="64" customFormat="1" ht="30" outlineLevel="1" x14ac:dyDescent="0.25">
      <c r="A765" s="137"/>
      <c r="B765" s="124"/>
      <c r="C765" s="101"/>
      <c r="D765" s="98"/>
      <c r="E765" s="134"/>
      <c r="F765" s="253" t="s">
        <v>1137</v>
      </c>
      <c r="G765" s="243" t="s">
        <v>1138</v>
      </c>
      <c r="H765" s="73" t="s">
        <v>1</v>
      </c>
      <c r="I765" s="74">
        <v>16</v>
      </c>
      <c r="J765" s="102"/>
      <c r="K765" s="135"/>
      <c r="L765" s="136"/>
      <c r="M765" s="76"/>
      <c r="N765" s="99"/>
      <c r="O765" s="124"/>
      <c r="P765" s="124"/>
      <c r="Q765" s="124"/>
      <c r="R765" s="124"/>
      <c r="S765" s="124"/>
      <c r="T765" s="124"/>
      <c r="U765" s="124"/>
      <c r="V765" s="138"/>
      <c r="W765" s="138"/>
    </row>
    <row r="766" spans="1:74" s="64" customFormat="1" ht="30" outlineLevel="1" x14ac:dyDescent="0.25">
      <c r="A766" s="137"/>
      <c r="B766" s="124"/>
      <c r="C766" s="101"/>
      <c r="D766" s="98"/>
      <c r="E766" s="134"/>
      <c r="F766" s="253" t="s">
        <v>1139</v>
      </c>
      <c r="G766" s="243" t="s">
        <v>1140</v>
      </c>
      <c r="H766" s="73" t="s">
        <v>1</v>
      </c>
      <c r="I766" s="74">
        <v>526</v>
      </c>
      <c r="J766" s="102"/>
      <c r="K766" s="135"/>
      <c r="L766" s="136"/>
      <c r="M766" s="76"/>
      <c r="N766" s="99"/>
      <c r="O766" s="124"/>
      <c r="P766" s="124"/>
      <c r="Q766" s="124"/>
      <c r="R766" s="124"/>
      <c r="S766" s="124"/>
      <c r="T766" s="124"/>
      <c r="U766" s="124"/>
      <c r="V766" s="138"/>
      <c r="W766" s="138"/>
    </row>
    <row r="767" spans="1:74" s="64" customFormat="1" outlineLevel="1" x14ac:dyDescent="0.25">
      <c r="A767" s="137"/>
      <c r="B767" s="124"/>
      <c r="C767" s="101"/>
      <c r="D767" s="98"/>
      <c r="E767" s="134"/>
      <c r="F767" s="253" t="s">
        <v>1141</v>
      </c>
      <c r="G767" s="243" t="s">
        <v>1142</v>
      </c>
      <c r="H767" s="73" t="s">
        <v>1</v>
      </c>
      <c r="I767" s="74">
        <v>21.5</v>
      </c>
      <c r="J767" s="102"/>
      <c r="K767" s="135"/>
      <c r="L767" s="136"/>
      <c r="M767" s="76"/>
      <c r="N767" s="99"/>
      <c r="O767" s="124"/>
      <c r="P767" s="124"/>
      <c r="Q767" s="124"/>
      <c r="R767" s="124"/>
      <c r="S767" s="124"/>
      <c r="T767" s="124"/>
      <c r="U767" s="124"/>
      <c r="V767" s="138"/>
      <c r="W767" s="138"/>
    </row>
    <row r="768" spans="1:74" s="64" customFormat="1" outlineLevel="1" x14ac:dyDescent="0.25">
      <c r="A768" s="137"/>
      <c r="B768" s="124"/>
      <c r="C768" s="101"/>
      <c r="D768" s="98"/>
      <c r="E768" s="134"/>
      <c r="F768" s="253" t="s">
        <v>1143</v>
      </c>
      <c r="G768" s="243" t="s">
        <v>1144</v>
      </c>
      <c r="H768" s="73" t="s">
        <v>1145</v>
      </c>
      <c r="I768" s="74">
        <v>29</v>
      </c>
      <c r="J768" s="102"/>
      <c r="K768" s="135"/>
      <c r="L768" s="136"/>
      <c r="M768" s="76"/>
      <c r="N768" s="99"/>
      <c r="O768" s="124"/>
      <c r="P768" s="124"/>
      <c r="Q768" s="124"/>
      <c r="R768" s="124"/>
      <c r="S768" s="124"/>
      <c r="T768" s="124"/>
      <c r="U768" s="124"/>
      <c r="V768" s="138"/>
      <c r="W768" s="138"/>
    </row>
    <row r="769" spans="1:23" s="64" customFormat="1" outlineLevel="1" x14ac:dyDescent="0.25">
      <c r="A769" s="137"/>
      <c r="B769" s="124"/>
      <c r="C769" s="101"/>
      <c r="D769" s="98"/>
      <c r="E769" s="134"/>
      <c r="F769" s="253" t="s">
        <v>1146</v>
      </c>
      <c r="G769" s="243" t="s">
        <v>1147</v>
      </c>
      <c r="H769" s="73" t="s">
        <v>1145</v>
      </c>
      <c r="I769" s="74">
        <v>24</v>
      </c>
      <c r="J769" s="102"/>
      <c r="K769" s="135"/>
      <c r="L769" s="136"/>
      <c r="M769" s="76"/>
      <c r="N769" s="99"/>
      <c r="O769" s="124"/>
      <c r="P769" s="124"/>
      <c r="Q769" s="124"/>
      <c r="R769" s="124"/>
      <c r="S769" s="124"/>
      <c r="T769" s="124"/>
      <c r="U769" s="124"/>
      <c r="V769" s="138"/>
      <c r="W769" s="138"/>
    </row>
    <row r="770" spans="1:23" s="64" customFormat="1" outlineLevel="1" x14ac:dyDescent="0.25">
      <c r="A770" s="137"/>
      <c r="B770" s="124"/>
      <c r="C770" s="101"/>
      <c r="D770" s="98"/>
      <c r="E770" s="134"/>
      <c r="F770" s="253" t="s">
        <v>1148</v>
      </c>
      <c r="G770" s="243" t="s">
        <v>1149</v>
      </c>
      <c r="H770" s="73" t="s">
        <v>1145</v>
      </c>
      <c r="I770" s="74">
        <v>43</v>
      </c>
      <c r="J770" s="102"/>
      <c r="K770" s="135"/>
      <c r="L770" s="136"/>
      <c r="M770" s="76"/>
      <c r="N770" s="99"/>
      <c r="O770" s="124"/>
      <c r="P770" s="124"/>
      <c r="Q770" s="124"/>
      <c r="R770" s="124"/>
      <c r="S770" s="124"/>
      <c r="T770" s="124"/>
      <c r="U770" s="124"/>
      <c r="V770" s="138"/>
      <c r="W770" s="138"/>
    </row>
    <row r="771" spans="1:23" s="64" customFormat="1" outlineLevel="1" x14ac:dyDescent="0.25">
      <c r="A771" s="137"/>
      <c r="B771" s="124"/>
      <c r="C771" s="101"/>
      <c r="D771" s="98"/>
      <c r="E771" s="134"/>
      <c r="F771" s="253" t="s">
        <v>1150</v>
      </c>
      <c r="G771" s="243" t="s">
        <v>1151</v>
      </c>
      <c r="H771" s="73" t="s">
        <v>1145</v>
      </c>
      <c r="I771" s="74">
        <v>394</v>
      </c>
      <c r="J771" s="102"/>
      <c r="K771" s="135"/>
      <c r="L771" s="136"/>
      <c r="M771" s="76"/>
      <c r="N771" s="99"/>
      <c r="O771" s="124"/>
      <c r="P771" s="124"/>
      <c r="Q771" s="124"/>
      <c r="R771" s="124"/>
      <c r="S771" s="124"/>
      <c r="T771" s="124"/>
      <c r="U771" s="124"/>
      <c r="V771" s="138"/>
      <c r="W771" s="138"/>
    </row>
    <row r="772" spans="1:23" s="64" customFormat="1" outlineLevel="1" x14ac:dyDescent="0.25">
      <c r="A772" s="137"/>
      <c r="B772" s="124"/>
      <c r="C772" s="101"/>
      <c r="D772" s="98"/>
      <c r="E772" s="134"/>
      <c r="F772" s="253" t="s">
        <v>1152</v>
      </c>
      <c r="G772" s="243" t="s">
        <v>1154</v>
      </c>
      <c r="H772" s="73" t="s">
        <v>1145</v>
      </c>
      <c r="I772" s="74">
        <v>27</v>
      </c>
      <c r="J772" s="102"/>
      <c r="K772" s="135"/>
      <c r="L772" s="136"/>
      <c r="M772" s="76"/>
      <c r="N772" s="99"/>
      <c r="O772" s="124"/>
      <c r="P772" s="124"/>
      <c r="Q772" s="124"/>
      <c r="R772" s="124"/>
      <c r="S772" s="124"/>
      <c r="T772" s="124"/>
      <c r="U772" s="124"/>
      <c r="V772" s="138"/>
      <c r="W772" s="138"/>
    </row>
    <row r="773" spans="1:23" s="64" customFormat="1" outlineLevel="1" x14ac:dyDescent="0.25">
      <c r="A773" s="137"/>
      <c r="B773" s="124"/>
      <c r="C773" s="101"/>
      <c r="D773" s="98"/>
      <c r="E773" s="134"/>
      <c r="F773" s="253" t="s">
        <v>1153</v>
      </c>
      <c r="G773" s="243" t="s">
        <v>1156</v>
      </c>
      <c r="H773" s="73" t="s">
        <v>51</v>
      </c>
      <c r="I773" s="74">
        <v>9</v>
      </c>
      <c r="J773" s="102"/>
      <c r="K773" s="135"/>
      <c r="L773" s="136"/>
      <c r="M773" s="76"/>
      <c r="N773" s="99"/>
      <c r="O773" s="124"/>
      <c r="P773" s="124"/>
      <c r="Q773" s="124"/>
      <c r="R773" s="124"/>
      <c r="S773" s="124"/>
      <c r="T773" s="124"/>
      <c r="U773" s="124"/>
      <c r="V773" s="138"/>
      <c r="W773" s="138"/>
    </row>
    <row r="774" spans="1:23" s="64" customFormat="1" outlineLevel="1" x14ac:dyDescent="0.25">
      <c r="A774" s="137"/>
      <c r="B774" s="124"/>
      <c r="C774" s="101"/>
      <c r="D774" s="98"/>
      <c r="E774" s="134"/>
      <c r="F774" s="253" t="s">
        <v>1155</v>
      </c>
      <c r="G774" s="243" t="s">
        <v>1159</v>
      </c>
      <c r="H774" s="73" t="s">
        <v>51</v>
      </c>
      <c r="I774" s="74">
        <v>7</v>
      </c>
      <c r="J774" s="102"/>
      <c r="K774" s="135"/>
      <c r="L774" s="136"/>
      <c r="M774" s="76"/>
      <c r="N774" s="99"/>
      <c r="O774" s="124"/>
      <c r="P774" s="124"/>
      <c r="Q774" s="124"/>
      <c r="R774" s="124"/>
      <c r="S774" s="124"/>
      <c r="T774" s="124"/>
      <c r="U774" s="124"/>
      <c r="V774" s="138"/>
      <c r="W774" s="138"/>
    </row>
    <row r="775" spans="1:23" s="64" customFormat="1" outlineLevel="1" x14ac:dyDescent="0.25">
      <c r="A775" s="137"/>
      <c r="B775" s="124"/>
      <c r="C775" s="101"/>
      <c r="D775" s="98"/>
      <c r="E775" s="134"/>
      <c r="F775" s="253" t="s">
        <v>1157</v>
      </c>
      <c r="G775" s="243" t="s">
        <v>1162</v>
      </c>
      <c r="H775" s="73" t="s">
        <v>1</v>
      </c>
      <c r="I775" s="74">
        <v>2.73</v>
      </c>
      <c r="J775" s="102"/>
      <c r="K775" s="135"/>
      <c r="L775" s="136"/>
      <c r="M775" s="76"/>
      <c r="N775" s="99"/>
      <c r="O775" s="124"/>
      <c r="P775" s="124"/>
      <c r="Q775" s="124"/>
      <c r="R775" s="124"/>
      <c r="S775" s="124"/>
      <c r="T775" s="124"/>
      <c r="U775" s="124"/>
      <c r="V775" s="138"/>
      <c r="W775" s="138"/>
    </row>
    <row r="776" spans="1:23" s="64" customFormat="1" outlineLevel="1" x14ac:dyDescent="0.25">
      <c r="A776" s="137"/>
      <c r="B776" s="124"/>
      <c r="C776" s="101"/>
      <c r="D776" s="98"/>
      <c r="E776" s="134"/>
      <c r="F776" s="253" t="s">
        <v>1158</v>
      </c>
      <c r="G776" s="243" t="s">
        <v>1164</v>
      </c>
      <c r="H776" s="73" t="s">
        <v>51</v>
      </c>
      <c r="I776" s="74">
        <v>4</v>
      </c>
      <c r="J776" s="102"/>
      <c r="K776" s="135"/>
      <c r="L776" s="136"/>
      <c r="M776" s="76"/>
      <c r="N776" s="99"/>
      <c r="O776" s="124"/>
      <c r="P776" s="124"/>
      <c r="Q776" s="124"/>
      <c r="R776" s="124"/>
      <c r="S776" s="124"/>
      <c r="T776" s="124"/>
      <c r="U776" s="124"/>
      <c r="V776" s="138"/>
      <c r="W776" s="138"/>
    </row>
    <row r="777" spans="1:23" s="64" customFormat="1" outlineLevel="1" x14ac:dyDescent="0.25">
      <c r="A777" s="137"/>
      <c r="B777" s="124"/>
      <c r="C777" s="101"/>
      <c r="D777" s="98"/>
      <c r="E777" s="134"/>
      <c r="F777" s="253" t="s">
        <v>1160</v>
      </c>
      <c r="G777" s="243" t="s">
        <v>1167</v>
      </c>
      <c r="H777" s="73" t="s">
        <v>51</v>
      </c>
      <c r="I777" s="74">
        <v>1</v>
      </c>
      <c r="J777" s="102"/>
      <c r="K777" s="135"/>
      <c r="L777" s="136"/>
      <c r="M777" s="76"/>
      <c r="N777" s="99"/>
      <c r="O777" s="124"/>
      <c r="P777" s="124"/>
      <c r="Q777" s="124"/>
      <c r="R777" s="124"/>
      <c r="S777" s="124"/>
      <c r="T777" s="124"/>
      <c r="U777" s="124"/>
      <c r="V777" s="138"/>
      <c r="W777" s="138"/>
    </row>
    <row r="778" spans="1:23" s="64" customFormat="1" outlineLevel="1" x14ac:dyDescent="0.25">
      <c r="A778" s="137"/>
      <c r="B778" s="124"/>
      <c r="C778" s="101"/>
      <c r="D778" s="98"/>
      <c r="E778" s="134"/>
      <c r="F778" s="253" t="s">
        <v>1161</v>
      </c>
      <c r="G778" s="243" t="s">
        <v>1169</v>
      </c>
      <c r="H778" s="73" t="s">
        <v>51</v>
      </c>
      <c r="I778" s="74">
        <v>4</v>
      </c>
      <c r="J778" s="102"/>
      <c r="K778" s="135"/>
      <c r="L778" s="136"/>
      <c r="M778" s="76"/>
      <c r="N778" s="99"/>
      <c r="O778" s="124"/>
      <c r="P778" s="124"/>
      <c r="Q778" s="124"/>
      <c r="R778" s="124"/>
      <c r="S778" s="124"/>
      <c r="T778" s="124"/>
      <c r="U778" s="124"/>
      <c r="V778" s="138"/>
      <c r="W778" s="138"/>
    </row>
    <row r="779" spans="1:23" s="64" customFormat="1" outlineLevel="1" x14ac:dyDescent="0.25">
      <c r="A779" s="137"/>
      <c r="B779" s="124"/>
      <c r="C779" s="101"/>
      <c r="D779" s="98"/>
      <c r="E779" s="134"/>
      <c r="F779" s="253" t="s">
        <v>1163</v>
      </c>
      <c r="G779" s="243" t="s">
        <v>1171</v>
      </c>
      <c r="H779" s="73" t="s">
        <v>1</v>
      </c>
      <c r="I779" s="74">
        <v>4.0999999999999996</v>
      </c>
      <c r="J779" s="102"/>
      <c r="K779" s="135"/>
      <c r="L779" s="136"/>
      <c r="M779" s="76"/>
      <c r="N779" s="99"/>
      <c r="O779" s="124"/>
      <c r="P779" s="124"/>
      <c r="Q779" s="124"/>
      <c r="R779" s="124"/>
      <c r="S779" s="124"/>
      <c r="T779" s="124"/>
      <c r="U779" s="124"/>
      <c r="V779" s="138"/>
      <c r="W779" s="138"/>
    </row>
    <row r="780" spans="1:23" s="64" customFormat="1" ht="30" outlineLevel="1" x14ac:dyDescent="0.25">
      <c r="A780" s="137"/>
      <c r="B780" s="124"/>
      <c r="C780" s="101"/>
      <c r="D780" s="98"/>
      <c r="E780" s="134"/>
      <c r="F780" s="253" t="s">
        <v>1165</v>
      </c>
      <c r="G780" s="243" t="s">
        <v>1172</v>
      </c>
      <c r="H780" s="73" t="s">
        <v>418</v>
      </c>
      <c r="I780" s="74">
        <v>0.02</v>
      </c>
      <c r="J780" s="102"/>
      <c r="K780" s="135"/>
      <c r="L780" s="136"/>
      <c r="M780" s="76"/>
      <c r="N780" s="99"/>
      <c r="O780" s="124"/>
      <c r="P780" s="124"/>
      <c r="Q780" s="124"/>
      <c r="R780" s="124"/>
      <c r="S780" s="124"/>
      <c r="T780" s="124"/>
      <c r="U780" s="124"/>
      <c r="V780" s="138"/>
      <c r="W780" s="138"/>
    </row>
    <row r="781" spans="1:23" s="64" customFormat="1" outlineLevel="1" x14ac:dyDescent="0.25">
      <c r="A781" s="137"/>
      <c r="B781" s="124"/>
      <c r="C781" s="101"/>
      <c r="D781" s="98"/>
      <c r="E781" s="134"/>
      <c r="F781" s="253" t="s">
        <v>1322</v>
      </c>
      <c r="G781" s="243" t="s">
        <v>1173</v>
      </c>
      <c r="H781" s="73" t="s">
        <v>418</v>
      </c>
      <c r="I781" s="74">
        <v>3.2000000000000001E-2</v>
      </c>
      <c r="J781" s="102"/>
      <c r="K781" s="135"/>
      <c r="L781" s="136"/>
      <c r="M781" s="76"/>
      <c r="N781" s="99"/>
      <c r="O781" s="124"/>
      <c r="P781" s="124"/>
      <c r="Q781" s="124"/>
      <c r="R781" s="124"/>
      <c r="S781" s="124"/>
      <c r="T781" s="124"/>
      <c r="U781" s="124"/>
      <c r="V781" s="138"/>
      <c r="W781" s="138"/>
    </row>
    <row r="782" spans="1:23" s="64" customFormat="1" outlineLevel="1" x14ac:dyDescent="0.25">
      <c r="A782" s="137"/>
      <c r="B782" s="124"/>
      <c r="C782" s="101"/>
      <c r="D782" s="98"/>
      <c r="E782" s="134"/>
      <c r="F782" s="253" t="s">
        <v>1323</v>
      </c>
      <c r="G782" s="243" t="s">
        <v>1174</v>
      </c>
      <c r="H782" s="73" t="s">
        <v>51</v>
      </c>
      <c r="I782" s="74">
        <v>3.9999999999999996</v>
      </c>
      <c r="J782" s="102"/>
      <c r="K782" s="135"/>
      <c r="L782" s="136"/>
      <c r="M782" s="76"/>
      <c r="N782" s="99"/>
      <c r="O782" s="124"/>
      <c r="P782" s="124"/>
      <c r="Q782" s="124"/>
      <c r="R782" s="124"/>
      <c r="S782" s="124"/>
      <c r="T782" s="124"/>
      <c r="U782" s="124"/>
      <c r="V782" s="138"/>
      <c r="W782" s="138"/>
    </row>
    <row r="783" spans="1:23" s="64" customFormat="1" outlineLevel="1" x14ac:dyDescent="0.25">
      <c r="A783" s="137"/>
      <c r="B783" s="124"/>
      <c r="C783" s="101"/>
      <c r="D783" s="98"/>
      <c r="E783" s="134"/>
      <c r="F783" s="253" t="s">
        <v>1166</v>
      </c>
      <c r="G783" s="243" t="s">
        <v>1176</v>
      </c>
      <c r="H783" s="73" t="s">
        <v>1177</v>
      </c>
      <c r="I783" s="74">
        <v>2.7E-2</v>
      </c>
      <c r="J783" s="102"/>
      <c r="K783" s="135"/>
      <c r="L783" s="136"/>
      <c r="M783" s="76"/>
      <c r="N783" s="99"/>
      <c r="O783" s="124"/>
      <c r="P783" s="124"/>
      <c r="Q783" s="124"/>
      <c r="R783" s="124"/>
      <c r="S783" s="124"/>
      <c r="T783" s="124"/>
      <c r="U783" s="124"/>
      <c r="V783" s="138"/>
      <c r="W783" s="138"/>
    </row>
    <row r="784" spans="1:23" s="64" customFormat="1" outlineLevel="1" x14ac:dyDescent="0.25">
      <c r="A784" s="137"/>
      <c r="B784" s="124"/>
      <c r="C784" s="101"/>
      <c r="D784" s="98"/>
      <c r="E784" s="134"/>
      <c r="F784" s="253" t="s">
        <v>1168</v>
      </c>
      <c r="G784" s="243" t="s">
        <v>1179</v>
      </c>
      <c r="H784" s="73" t="s">
        <v>1177</v>
      </c>
      <c r="I784" s="74">
        <v>0.39400000000000002</v>
      </c>
      <c r="J784" s="102"/>
      <c r="K784" s="135"/>
      <c r="L784" s="136"/>
      <c r="M784" s="76"/>
      <c r="N784" s="99"/>
      <c r="O784" s="124"/>
      <c r="P784" s="124"/>
      <c r="Q784" s="124"/>
      <c r="R784" s="124"/>
      <c r="S784" s="124"/>
      <c r="T784" s="124"/>
      <c r="U784" s="124"/>
      <c r="V784" s="138"/>
      <c r="W784" s="138"/>
    </row>
    <row r="785" spans="1:74" s="64" customFormat="1" ht="30" outlineLevel="1" x14ac:dyDescent="0.25">
      <c r="A785" s="137"/>
      <c r="B785" s="124"/>
      <c r="C785" s="101"/>
      <c r="D785" s="98"/>
      <c r="E785" s="134"/>
      <c r="F785" s="253" t="s">
        <v>1170</v>
      </c>
      <c r="G785" s="243" t="s">
        <v>1181</v>
      </c>
      <c r="H785" s="73" t="s">
        <v>1182</v>
      </c>
      <c r="I785" s="74">
        <v>1</v>
      </c>
      <c r="J785" s="102"/>
      <c r="K785" s="135"/>
      <c r="L785" s="136"/>
      <c r="M785" s="76"/>
      <c r="N785" s="99"/>
      <c r="O785" s="124"/>
      <c r="P785" s="124"/>
      <c r="Q785" s="124"/>
      <c r="R785" s="124"/>
      <c r="S785" s="124"/>
      <c r="T785" s="124"/>
      <c r="U785" s="124"/>
      <c r="V785" s="138"/>
      <c r="W785" s="138"/>
    </row>
    <row r="786" spans="1:74" s="64" customFormat="1" outlineLevel="1" x14ac:dyDescent="0.25">
      <c r="A786" s="137"/>
      <c r="B786" s="124"/>
      <c r="C786" s="101"/>
      <c r="D786" s="98"/>
      <c r="E786" s="134"/>
      <c r="F786" s="253" t="s">
        <v>1175</v>
      </c>
      <c r="G786" s="243" t="s">
        <v>1184</v>
      </c>
      <c r="H786" s="73" t="s">
        <v>1</v>
      </c>
      <c r="I786" s="74">
        <v>0.2</v>
      </c>
      <c r="J786" s="102"/>
      <c r="K786" s="135"/>
      <c r="L786" s="136"/>
      <c r="M786" s="76"/>
      <c r="N786" s="99"/>
      <c r="O786" s="124"/>
      <c r="P786" s="124"/>
      <c r="Q786" s="124"/>
      <c r="R786" s="124"/>
      <c r="S786" s="124"/>
      <c r="T786" s="124"/>
      <c r="U786" s="124"/>
      <c r="V786" s="138"/>
      <c r="W786" s="138"/>
    </row>
    <row r="787" spans="1:74" s="64" customFormat="1" outlineLevel="1" x14ac:dyDescent="0.25">
      <c r="A787" s="137"/>
      <c r="B787" s="124"/>
      <c r="C787" s="101"/>
      <c r="D787" s="98"/>
      <c r="E787" s="134"/>
      <c r="F787" s="253" t="s">
        <v>1178</v>
      </c>
      <c r="G787" s="243" t="s">
        <v>1186</v>
      </c>
      <c r="H787" s="73" t="s">
        <v>1</v>
      </c>
      <c r="I787" s="74">
        <v>3</v>
      </c>
      <c r="J787" s="102"/>
      <c r="K787" s="135"/>
      <c r="L787" s="136"/>
      <c r="M787" s="76"/>
      <c r="N787" s="99"/>
      <c r="O787" s="124"/>
      <c r="P787" s="124"/>
      <c r="Q787" s="124"/>
      <c r="R787" s="124"/>
      <c r="S787" s="124"/>
      <c r="T787" s="124"/>
      <c r="U787" s="124"/>
      <c r="V787" s="138"/>
      <c r="W787" s="138"/>
    </row>
    <row r="788" spans="1:74" s="64" customFormat="1" outlineLevel="1" x14ac:dyDescent="0.25">
      <c r="A788" s="137"/>
      <c r="B788" s="124"/>
      <c r="C788" s="101"/>
      <c r="D788" s="98"/>
      <c r="E788" s="134"/>
      <c r="F788" s="253" t="s">
        <v>1180</v>
      </c>
      <c r="G788" s="243" t="s">
        <v>1188</v>
      </c>
      <c r="H788" s="73" t="s">
        <v>1</v>
      </c>
      <c r="I788" s="74">
        <v>7.2</v>
      </c>
      <c r="J788" s="102"/>
      <c r="K788" s="135"/>
      <c r="L788" s="136"/>
      <c r="M788" s="76"/>
      <c r="N788" s="99"/>
      <c r="O788" s="124"/>
      <c r="P788" s="124"/>
      <c r="Q788" s="124"/>
      <c r="R788" s="124"/>
      <c r="S788" s="124"/>
      <c r="T788" s="124"/>
      <c r="U788" s="124"/>
      <c r="V788" s="138"/>
      <c r="W788" s="138"/>
    </row>
    <row r="789" spans="1:74" s="64" customFormat="1" outlineLevel="1" x14ac:dyDescent="0.25">
      <c r="A789" s="137"/>
      <c r="B789" s="124"/>
      <c r="C789" s="101"/>
      <c r="D789" s="98"/>
      <c r="E789" s="134"/>
      <c r="F789" s="253" t="s">
        <v>1183</v>
      </c>
      <c r="G789" s="243" t="s">
        <v>1189</v>
      </c>
      <c r="H789" s="73" t="s">
        <v>1</v>
      </c>
      <c r="I789" s="74">
        <v>6</v>
      </c>
      <c r="J789" s="102"/>
      <c r="K789" s="135"/>
      <c r="L789" s="136"/>
      <c r="M789" s="76"/>
      <c r="N789" s="99"/>
      <c r="O789" s="124"/>
      <c r="P789" s="124"/>
      <c r="Q789" s="124"/>
      <c r="R789" s="124"/>
      <c r="S789" s="124"/>
      <c r="T789" s="124"/>
      <c r="U789" s="124"/>
      <c r="V789" s="138"/>
      <c r="W789" s="138"/>
    </row>
    <row r="790" spans="1:74" s="64" customFormat="1" outlineLevel="1" x14ac:dyDescent="0.25">
      <c r="A790" s="137"/>
      <c r="B790" s="124"/>
      <c r="C790" s="101"/>
      <c r="D790" s="98"/>
      <c r="E790" s="134"/>
      <c r="F790" s="253" t="s">
        <v>1185</v>
      </c>
      <c r="G790" s="243" t="s">
        <v>1190</v>
      </c>
      <c r="H790" s="73" t="s">
        <v>1</v>
      </c>
      <c r="I790" s="74">
        <v>3.3</v>
      </c>
      <c r="J790" s="102"/>
      <c r="K790" s="135"/>
      <c r="L790" s="136"/>
      <c r="M790" s="76"/>
      <c r="N790" s="99"/>
      <c r="O790" s="124"/>
      <c r="P790" s="124"/>
      <c r="Q790" s="124"/>
      <c r="R790" s="124"/>
      <c r="S790" s="124"/>
      <c r="T790" s="124"/>
      <c r="U790" s="124"/>
      <c r="V790" s="138"/>
      <c r="W790" s="138"/>
    </row>
    <row r="791" spans="1:74" s="64" customFormat="1" ht="30" outlineLevel="1" x14ac:dyDescent="0.25">
      <c r="A791" s="137"/>
      <c r="B791" s="124"/>
      <c r="C791" s="101"/>
      <c r="D791" s="98"/>
      <c r="E791" s="134"/>
      <c r="F791" s="253" t="s">
        <v>1187</v>
      </c>
      <c r="G791" s="243" t="s">
        <v>1191</v>
      </c>
      <c r="H791" s="73" t="s">
        <v>51</v>
      </c>
      <c r="I791" s="74">
        <v>1</v>
      </c>
      <c r="J791" s="102"/>
      <c r="K791" s="135"/>
      <c r="L791" s="136"/>
      <c r="M791" s="76"/>
      <c r="N791" s="99"/>
      <c r="O791" s="124"/>
      <c r="P791" s="124"/>
      <c r="Q791" s="124"/>
      <c r="R791" s="124"/>
      <c r="S791" s="124"/>
      <c r="T791" s="124"/>
      <c r="U791" s="124"/>
      <c r="V791" s="138"/>
      <c r="W791" s="138"/>
    </row>
    <row r="792" spans="1:74" s="155" customFormat="1" x14ac:dyDescent="0.25">
      <c r="A792" s="201" t="s">
        <v>1192</v>
      </c>
      <c r="B792" s="146"/>
      <c r="C792" s="147" t="s">
        <v>1193</v>
      </c>
      <c r="D792" s="148"/>
      <c r="E792" s="287"/>
      <c r="F792" s="240"/>
      <c r="G792" s="241"/>
      <c r="H792" s="150"/>
      <c r="I792" s="151"/>
      <c r="J792" s="278"/>
      <c r="K792" s="152"/>
      <c r="L792" s="75"/>
      <c r="M792" s="153"/>
      <c r="N792" s="149"/>
      <c r="O792" s="150"/>
      <c r="P792" s="150"/>
      <c r="Q792" s="150"/>
      <c r="R792" s="150"/>
      <c r="S792" s="150"/>
      <c r="T792" s="150"/>
      <c r="U792" s="150"/>
      <c r="V792" s="154"/>
      <c r="W792" s="154"/>
      <c r="X792" s="64"/>
      <c r="Y792" s="64"/>
      <c r="Z792" s="64"/>
      <c r="AA792" s="64"/>
      <c r="AB792" s="64"/>
      <c r="AC792" s="64"/>
      <c r="AD792" s="64"/>
      <c r="AE792" s="64"/>
      <c r="AF792" s="64"/>
      <c r="AG792" s="64"/>
      <c r="AH792" s="64"/>
      <c r="AI792" s="64"/>
      <c r="AJ792" s="64"/>
      <c r="AK792" s="64"/>
      <c r="AL792" s="64"/>
      <c r="AM792" s="64"/>
      <c r="AN792" s="64"/>
      <c r="AO792" s="64"/>
      <c r="AP792" s="64"/>
      <c r="AQ792" s="64"/>
      <c r="AR792" s="64"/>
      <c r="AS792" s="64"/>
      <c r="AT792" s="64"/>
      <c r="AU792" s="64"/>
      <c r="AV792" s="64"/>
      <c r="AW792" s="64"/>
      <c r="AX792" s="64"/>
      <c r="AY792" s="64"/>
      <c r="AZ792" s="64"/>
      <c r="BA792" s="64"/>
      <c r="BB792" s="64"/>
      <c r="BC792" s="64"/>
      <c r="BD792" s="64"/>
      <c r="BE792" s="64"/>
      <c r="BF792" s="64"/>
      <c r="BG792" s="64"/>
      <c r="BH792" s="64"/>
      <c r="BI792" s="64"/>
      <c r="BJ792" s="64"/>
      <c r="BK792" s="64"/>
      <c r="BL792" s="64"/>
      <c r="BM792" s="64"/>
      <c r="BN792" s="64"/>
      <c r="BO792" s="64"/>
      <c r="BP792" s="64"/>
      <c r="BQ792" s="64"/>
      <c r="BR792" s="64"/>
      <c r="BS792" s="64"/>
      <c r="BT792" s="64"/>
      <c r="BU792" s="64"/>
      <c r="BV792" s="64"/>
    </row>
    <row r="793" spans="1:74" s="145" customFormat="1" x14ac:dyDescent="0.25">
      <c r="A793" s="337" t="s">
        <v>1573</v>
      </c>
      <c r="B793" s="338"/>
      <c r="C793" s="339"/>
      <c r="D793" s="288"/>
      <c r="E793" s="289">
        <f>D793*1.18</f>
        <v>0</v>
      </c>
      <c r="F793" s="161"/>
      <c r="G793" s="162"/>
      <c r="H793" s="156"/>
      <c r="I793" s="157"/>
      <c r="J793" s="158"/>
      <c r="K793" s="143"/>
      <c r="L793" s="44"/>
      <c r="M793" s="51" t="s">
        <v>1410</v>
      </c>
      <c r="N793" s="228"/>
      <c r="O793" s="7"/>
      <c r="P793" s="7"/>
      <c r="Q793" s="7"/>
      <c r="R793" s="7"/>
      <c r="S793" s="7"/>
      <c r="T793" s="7"/>
      <c r="U793" s="142"/>
      <c r="V793" s="144"/>
      <c r="W793" s="144"/>
      <c r="X793" s="64"/>
      <c r="Y793" s="64"/>
      <c r="Z793" s="64"/>
      <c r="AA793" s="64"/>
      <c r="AB793" s="64"/>
      <c r="AC793" s="64"/>
      <c r="AD793" s="64"/>
      <c r="AE793" s="64"/>
      <c r="AF793" s="64"/>
      <c r="AG793" s="64"/>
      <c r="AH793" s="64"/>
      <c r="AI793" s="64"/>
      <c r="AJ793" s="64"/>
      <c r="AK793" s="64"/>
      <c r="AL793" s="64"/>
      <c r="AM793" s="64"/>
      <c r="AN793" s="64"/>
      <c r="AO793" s="64"/>
      <c r="AP793" s="64"/>
      <c r="AQ793" s="64"/>
      <c r="AR793" s="64"/>
      <c r="AS793" s="64"/>
      <c r="AT793" s="64"/>
      <c r="AU793" s="64"/>
      <c r="AV793" s="64"/>
      <c r="AW793" s="64"/>
      <c r="AX793" s="64"/>
      <c r="AY793" s="64"/>
      <c r="AZ793" s="64"/>
      <c r="BA793" s="64"/>
      <c r="BB793" s="64"/>
      <c r="BC793" s="64"/>
      <c r="BD793" s="64"/>
      <c r="BE793" s="64"/>
      <c r="BF793" s="64"/>
      <c r="BG793" s="64"/>
      <c r="BH793" s="64"/>
      <c r="BI793" s="64"/>
      <c r="BJ793" s="64"/>
      <c r="BK793" s="64"/>
      <c r="BL793" s="64"/>
      <c r="BM793" s="64"/>
      <c r="BN793" s="64"/>
      <c r="BO793" s="64"/>
      <c r="BP793" s="64"/>
      <c r="BQ793" s="64"/>
      <c r="BR793" s="64"/>
      <c r="BS793" s="64"/>
      <c r="BT793" s="64"/>
      <c r="BU793" s="64"/>
      <c r="BV793" s="64"/>
    </row>
    <row r="794" spans="1:74" s="145" customFormat="1" x14ac:dyDescent="0.25">
      <c r="A794" s="1"/>
      <c r="B794" s="2"/>
      <c r="C794" s="101"/>
      <c r="D794" s="84"/>
      <c r="E794" s="134"/>
      <c r="F794" s="343" t="s">
        <v>1574</v>
      </c>
      <c r="G794" s="344"/>
      <c r="H794" s="344"/>
      <c r="I794" s="345"/>
      <c r="J794" s="279"/>
      <c r="K794" s="141">
        <f>J794*1.18</f>
        <v>0</v>
      </c>
      <c r="L794" s="37"/>
      <c r="M794" s="51" t="s">
        <v>1411</v>
      </c>
      <c r="N794" s="228"/>
      <c r="O794" s="159"/>
      <c r="P794" s="159"/>
      <c r="Q794" s="159"/>
      <c r="R794" s="159"/>
      <c r="S794" s="159"/>
      <c r="T794" s="159"/>
      <c r="U794" s="142"/>
      <c r="V794" s="144"/>
      <c r="W794" s="144"/>
      <c r="X794" s="64"/>
      <c r="Y794" s="64"/>
      <c r="Z794" s="64"/>
      <c r="AA794" s="64"/>
      <c r="AB794" s="64"/>
      <c r="AC794" s="64"/>
      <c r="AD794" s="64"/>
      <c r="AE794" s="64"/>
      <c r="AF794" s="64"/>
      <c r="AG794" s="64"/>
      <c r="AH794" s="64"/>
      <c r="AI794" s="64"/>
      <c r="AJ794" s="64"/>
      <c r="AK794" s="64"/>
      <c r="AL794" s="64"/>
      <c r="AM794" s="64"/>
      <c r="AN794" s="64"/>
      <c r="AO794" s="64"/>
      <c r="AP794" s="64"/>
      <c r="AQ794" s="64"/>
      <c r="AR794" s="64"/>
      <c r="AS794" s="64"/>
      <c r="AT794" s="64"/>
      <c r="AU794" s="64"/>
      <c r="AV794" s="64"/>
      <c r="AW794" s="64"/>
      <c r="AX794" s="64"/>
      <c r="AY794" s="64"/>
      <c r="AZ794" s="64"/>
      <c r="BA794" s="64"/>
      <c r="BB794" s="64"/>
      <c r="BC794" s="64"/>
      <c r="BD794" s="64"/>
      <c r="BE794" s="64"/>
      <c r="BF794" s="64"/>
      <c r="BG794" s="64"/>
      <c r="BH794" s="64"/>
      <c r="BI794" s="64"/>
      <c r="BJ794" s="64"/>
      <c r="BK794" s="64"/>
      <c r="BL794" s="64"/>
      <c r="BM794" s="64"/>
      <c r="BN794" s="64"/>
      <c r="BO794" s="64"/>
      <c r="BP794" s="64"/>
      <c r="BQ794" s="64"/>
      <c r="BR794" s="64"/>
      <c r="BS794" s="64"/>
      <c r="BT794" s="64"/>
      <c r="BU794" s="64"/>
      <c r="BV794" s="64"/>
    </row>
    <row r="795" spans="1:74" s="64" customFormat="1" outlineLevel="1" x14ac:dyDescent="0.25">
      <c r="A795" s="1"/>
      <c r="B795" s="2"/>
      <c r="C795" s="15"/>
      <c r="D795" s="92"/>
      <c r="E795" s="93"/>
      <c r="F795" s="255" t="s">
        <v>1194</v>
      </c>
      <c r="G795" s="245" t="s">
        <v>1318</v>
      </c>
      <c r="H795" s="25"/>
      <c r="I795" s="96"/>
      <c r="J795" s="284"/>
      <c r="K795" s="94"/>
      <c r="L795" s="47"/>
      <c r="M795" s="197"/>
      <c r="N795" s="230"/>
      <c r="O795" s="2"/>
      <c r="P795" s="2"/>
      <c r="Q795" s="2"/>
      <c r="R795" s="2"/>
      <c r="S795" s="2"/>
      <c r="T795" s="2"/>
      <c r="U795" s="2"/>
      <c r="V795" s="95"/>
      <c r="W795" s="95"/>
    </row>
    <row r="796" spans="1:74" s="64" customFormat="1" ht="30" outlineLevel="1" x14ac:dyDescent="0.25">
      <c r="A796" s="137"/>
      <c r="B796" s="124"/>
      <c r="C796" s="101"/>
      <c r="D796" s="98"/>
      <c r="E796" s="134"/>
      <c r="F796" s="253" t="s">
        <v>1195</v>
      </c>
      <c r="G796" s="243" t="s">
        <v>1136</v>
      </c>
      <c r="H796" s="73" t="s">
        <v>1</v>
      </c>
      <c r="I796" s="74">
        <v>99</v>
      </c>
      <c r="J796" s="102"/>
      <c r="K796" s="135"/>
      <c r="L796" s="136"/>
      <c r="M796" s="76"/>
      <c r="N796" s="99"/>
      <c r="O796" s="124"/>
      <c r="P796" s="124"/>
      <c r="Q796" s="124"/>
      <c r="R796" s="124"/>
      <c r="S796" s="124"/>
      <c r="T796" s="124"/>
      <c r="U796" s="124"/>
      <c r="V796" s="138"/>
      <c r="W796" s="138"/>
    </row>
    <row r="797" spans="1:74" s="64" customFormat="1" outlineLevel="1" x14ac:dyDescent="0.25">
      <c r="A797" s="137"/>
      <c r="B797" s="124"/>
      <c r="C797" s="101"/>
      <c r="D797" s="98"/>
      <c r="E797" s="134"/>
      <c r="F797" s="253" t="s">
        <v>1196</v>
      </c>
      <c r="G797" s="243" t="s">
        <v>1197</v>
      </c>
      <c r="H797" s="73" t="s">
        <v>1</v>
      </c>
      <c r="I797" s="74">
        <v>75</v>
      </c>
      <c r="J797" s="102"/>
      <c r="K797" s="135"/>
      <c r="L797" s="136"/>
      <c r="M797" s="76"/>
      <c r="N797" s="99"/>
      <c r="O797" s="124"/>
      <c r="P797" s="124"/>
      <c r="Q797" s="124"/>
      <c r="R797" s="124"/>
      <c r="S797" s="124"/>
      <c r="T797" s="124"/>
      <c r="U797" s="124"/>
      <c r="V797" s="138"/>
      <c r="W797" s="138"/>
    </row>
    <row r="798" spans="1:74" s="64" customFormat="1" ht="30" outlineLevel="1" x14ac:dyDescent="0.25">
      <c r="A798" s="137"/>
      <c r="B798" s="124"/>
      <c r="C798" s="101"/>
      <c r="D798" s="98"/>
      <c r="E798" s="134"/>
      <c r="F798" s="253" t="s">
        <v>1198</v>
      </c>
      <c r="G798" s="243" t="s">
        <v>1140</v>
      </c>
      <c r="H798" s="73" t="s">
        <v>1</v>
      </c>
      <c r="I798" s="74">
        <v>75</v>
      </c>
      <c r="J798" s="102"/>
      <c r="K798" s="135"/>
      <c r="L798" s="136"/>
      <c r="M798" s="76"/>
      <c r="N798" s="99"/>
      <c r="O798" s="124"/>
      <c r="P798" s="124"/>
      <c r="Q798" s="124"/>
      <c r="R798" s="124"/>
      <c r="S798" s="124"/>
      <c r="T798" s="124"/>
      <c r="U798" s="124"/>
      <c r="V798" s="138"/>
      <c r="W798" s="138"/>
    </row>
    <row r="799" spans="1:74" s="64" customFormat="1" outlineLevel="1" x14ac:dyDescent="0.25">
      <c r="A799" s="137"/>
      <c r="B799" s="124"/>
      <c r="C799" s="101"/>
      <c r="D799" s="98"/>
      <c r="E799" s="134"/>
      <c r="F799" s="253" t="s">
        <v>1199</v>
      </c>
      <c r="G799" s="243" t="s">
        <v>1142</v>
      </c>
      <c r="H799" s="73" t="s">
        <v>1</v>
      </c>
      <c r="I799" s="74">
        <v>5</v>
      </c>
      <c r="J799" s="102"/>
      <c r="K799" s="135"/>
      <c r="L799" s="136"/>
      <c r="M799" s="76"/>
      <c r="N799" s="99"/>
      <c r="O799" s="124"/>
      <c r="P799" s="124"/>
      <c r="Q799" s="124"/>
      <c r="R799" s="124"/>
      <c r="S799" s="124"/>
      <c r="T799" s="124"/>
      <c r="U799" s="124"/>
      <c r="V799" s="138"/>
      <c r="W799" s="138"/>
    </row>
    <row r="800" spans="1:74" s="64" customFormat="1" outlineLevel="1" x14ac:dyDescent="0.25">
      <c r="A800" s="137"/>
      <c r="B800" s="124"/>
      <c r="C800" s="101"/>
      <c r="D800" s="98"/>
      <c r="E800" s="134"/>
      <c r="F800" s="253" t="s">
        <v>1200</v>
      </c>
      <c r="G800" s="243" t="s">
        <v>1201</v>
      </c>
      <c r="H800" s="73" t="s">
        <v>1177</v>
      </c>
      <c r="I800" s="74">
        <v>0.05</v>
      </c>
      <c r="J800" s="102"/>
      <c r="K800" s="135"/>
      <c r="L800" s="136"/>
      <c r="M800" s="76"/>
      <c r="N800" s="99"/>
      <c r="O800" s="124"/>
      <c r="P800" s="124"/>
      <c r="Q800" s="124"/>
      <c r="R800" s="124"/>
      <c r="S800" s="124"/>
      <c r="T800" s="124"/>
      <c r="U800" s="124"/>
      <c r="V800" s="138"/>
      <c r="W800" s="138"/>
    </row>
    <row r="801" spans="1:23" s="64" customFormat="1" outlineLevel="1" x14ac:dyDescent="0.25">
      <c r="A801" s="137"/>
      <c r="B801" s="124"/>
      <c r="C801" s="101"/>
      <c r="D801" s="98"/>
      <c r="E801" s="134"/>
      <c r="F801" s="253" t="s">
        <v>1202</v>
      </c>
      <c r="G801" s="243" t="s">
        <v>1319</v>
      </c>
      <c r="H801" s="73"/>
      <c r="I801" s="74"/>
      <c r="J801" s="102"/>
      <c r="K801" s="135"/>
      <c r="L801" s="136"/>
      <c r="M801" s="76"/>
      <c r="N801" s="99"/>
      <c r="O801" s="124"/>
      <c r="P801" s="124"/>
      <c r="Q801" s="124"/>
      <c r="R801" s="124"/>
      <c r="S801" s="124"/>
      <c r="T801" s="124"/>
      <c r="U801" s="124"/>
      <c r="V801" s="138"/>
      <c r="W801" s="138"/>
    </row>
    <row r="802" spans="1:23" s="64" customFormat="1" ht="30" outlineLevel="1" x14ac:dyDescent="0.25">
      <c r="A802" s="137"/>
      <c r="B802" s="124"/>
      <c r="C802" s="101"/>
      <c r="D802" s="98"/>
      <c r="E802" s="134"/>
      <c r="F802" s="253" t="s">
        <v>1203</v>
      </c>
      <c r="G802" s="243" t="s">
        <v>1204</v>
      </c>
      <c r="H802" s="73" t="s">
        <v>1</v>
      </c>
      <c r="I802" s="74">
        <v>1.62</v>
      </c>
      <c r="J802" s="102"/>
      <c r="K802" s="135"/>
      <c r="L802" s="136"/>
      <c r="M802" s="76"/>
      <c r="N802" s="99"/>
      <c r="O802" s="124"/>
      <c r="P802" s="124"/>
      <c r="Q802" s="124"/>
      <c r="R802" s="124"/>
      <c r="S802" s="124"/>
      <c r="T802" s="124"/>
      <c r="U802" s="124"/>
      <c r="V802" s="138"/>
      <c r="W802" s="138"/>
    </row>
    <row r="803" spans="1:23" s="64" customFormat="1" outlineLevel="1" x14ac:dyDescent="0.25">
      <c r="A803" s="137"/>
      <c r="B803" s="124"/>
      <c r="C803" s="101"/>
      <c r="D803" s="98"/>
      <c r="E803" s="134"/>
      <c r="F803" s="253" t="s">
        <v>1205</v>
      </c>
      <c r="G803" s="243" t="s">
        <v>1174</v>
      </c>
      <c r="H803" s="73" t="s">
        <v>51</v>
      </c>
      <c r="I803" s="74">
        <v>2</v>
      </c>
      <c r="J803" s="102"/>
      <c r="K803" s="135"/>
      <c r="L803" s="136"/>
      <c r="M803" s="76"/>
      <c r="N803" s="99"/>
      <c r="O803" s="124"/>
      <c r="P803" s="124"/>
      <c r="Q803" s="124"/>
      <c r="R803" s="124"/>
      <c r="S803" s="124"/>
      <c r="T803" s="124"/>
      <c r="U803" s="124"/>
      <c r="V803" s="138"/>
      <c r="W803" s="138"/>
    </row>
    <row r="804" spans="1:23" s="64" customFormat="1" ht="30" outlineLevel="1" x14ac:dyDescent="0.25">
      <c r="A804" s="137"/>
      <c r="B804" s="124"/>
      <c r="C804" s="101"/>
      <c r="D804" s="98"/>
      <c r="E804" s="134"/>
      <c r="F804" s="253" t="s">
        <v>1203</v>
      </c>
      <c r="G804" s="243" t="s">
        <v>1206</v>
      </c>
      <c r="H804" s="73" t="s">
        <v>1</v>
      </c>
      <c r="I804" s="74">
        <v>90</v>
      </c>
      <c r="J804" s="102"/>
      <c r="K804" s="135"/>
      <c r="L804" s="136"/>
      <c r="M804" s="76"/>
      <c r="N804" s="99"/>
      <c r="O804" s="124"/>
      <c r="P804" s="124"/>
      <c r="Q804" s="124"/>
      <c r="R804" s="124"/>
      <c r="S804" s="124"/>
      <c r="T804" s="124"/>
      <c r="U804" s="124"/>
      <c r="V804" s="138"/>
      <c r="W804" s="138"/>
    </row>
    <row r="805" spans="1:23" s="64" customFormat="1" outlineLevel="1" x14ac:dyDescent="0.25">
      <c r="A805" s="137"/>
      <c r="B805" s="124"/>
      <c r="C805" s="101"/>
      <c r="D805" s="98"/>
      <c r="E805" s="134"/>
      <c r="F805" s="253" t="s">
        <v>1207</v>
      </c>
      <c r="G805" s="243" t="s">
        <v>1320</v>
      </c>
      <c r="H805" s="73"/>
      <c r="I805" s="74"/>
      <c r="J805" s="102"/>
      <c r="K805" s="135"/>
      <c r="L805" s="136"/>
      <c r="M805" s="76"/>
      <c r="N805" s="99"/>
      <c r="O805" s="124"/>
      <c r="P805" s="124"/>
      <c r="Q805" s="124"/>
      <c r="R805" s="124"/>
      <c r="S805" s="124"/>
      <c r="T805" s="124"/>
      <c r="U805" s="124"/>
      <c r="V805" s="138"/>
      <c r="W805" s="138"/>
    </row>
    <row r="806" spans="1:23" s="64" customFormat="1" ht="30" outlineLevel="1" x14ac:dyDescent="0.25">
      <c r="A806" s="137"/>
      <c r="B806" s="124"/>
      <c r="C806" s="101"/>
      <c r="D806" s="98"/>
      <c r="E806" s="134"/>
      <c r="F806" s="253" t="s">
        <v>1208</v>
      </c>
      <c r="G806" s="243" t="s">
        <v>1209</v>
      </c>
      <c r="H806" s="73" t="s">
        <v>1</v>
      </c>
      <c r="I806" s="74">
        <v>0.9</v>
      </c>
      <c r="J806" s="102"/>
      <c r="K806" s="135"/>
      <c r="L806" s="136"/>
      <c r="M806" s="76"/>
      <c r="N806" s="99"/>
      <c r="O806" s="124"/>
      <c r="P806" s="124"/>
      <c r="Q806" s="124"/>
      <c r="R806" s="124"/>
      <c r="S806" s="124"/>
      <c r="T806" s="124"/>
      <c r="U806" s="124"/>
      <c r="V806" s="138"/>
      <c r="W806" s="138"/>
    </row>
    <row r="807" spans="1:23" s="64" customFormat="1" outlineLevel="1" x14ac:dyDescent="0.25">
      <c r="A807" s="137"/>
      <c r="B807" s="124"/>
      <c r="C807" s="101"/>
      <c r="D807" s="98"/>
      <c r="E807" s="134"/>
      <c r="F807" s="253" t="s">
        <v>1210</v>
      </c>
      <c r="G807" s="243" t="s">
        <v>1064</v>
      </c>
      <c r="H807" s="73" t="s">
        <v>1</v>
      </c>
      <c r="I807" s="74">
        <v>3</v>
      </c>
      <c r="J807" s="102"/>
      <c r="K807" s="135"/>
      <c r="L807" s="136"/>
      <c r="M807" s="76"/>
      <c r="N807" s="99"/>
      <c r="O807" s="124"/>
      <c r="P807" s="124"/>
      <c r="Q807" s="124"/>
      <c r="R807" s="124"/>
      <c r="S807" s="124"/>
      <c r="T807" s="124"/>
      <c r="U807" s="124"/>
      <c r="V807" s="138"/>
      <c r="W807" s="138"/>
    </row>
    <row r="808" spans="1:23" s="64" customFormat="1" outlineLevel="1" x14ac:dyDescent="0.25">
      <c r="A808" s="137"/>
      <c r="B808" s="124"/>
      <c r="C808" s="101"/>
      <c r="D808" s="98"/>
      <c r="E808" s="134"/>
      <c r="F808" s="253" t="s">
        <v>1211</v>
      </c>
      <c r="G808" s="243" t="s">
        <v>1212</v>
      </c>
      <c r="H808" s="73" t="s">
        <v>1</v>
      </c>
      <c r="I808" s="74">
        <v>60</v>
      </c>
      <c r="J808" s="102"/>
      <c r="K808" s="135"/>
      <c r="L808" s="136"/>
      <c r="M808" s="76"/>
      <c r="N808" s="99"/>
      <c r="O808" s="124"/>
      <c r="P808" s="124"/>
      <c r="Q808" s="124"/>
      <c r="R808" s="124"/>
      <c r="S808" s="124"/>
      <c r="T808" s="124"/>
      <c r="U808" s="124"/>
      <c r="V808" s="138"/>
      <c r="W808" s="138"/>
    </row>
    <row r="809" spans="1:23" s="64" customFormat="1" outlineLevel="1" x14ac:dyDescent="0.25">
      <c r="A809" s="137"/>
      <c r="B809" s="124"/>
      <c r="C809" s="101"/>
      <c r="D809" s="98"/>
      <c r="E809" s="134"/>
      <c r="F809" s="253" t="s">
        <v>1213</v>
      </c>
      <c r="G809" s="243" t="s">
        <v>1214</v>
      </c>
      <c r="H809" s="73" t="s">
        <v>1</v>
      </c>
      <c r="I809" s="74">
        <v>5</v>
      </c>
      <c r="J809" s="102"/>
      <c r="K809" s="135"/>
      <c r="L809" s="136"/>
      <c r="M809" s="76"/>
      <c r="N809" s="99"/>
      <c r="O809" s="124"/>
      <c r="P809" s="124"/>
      <c r="Q809" s="124"/>
      <c r="R809" s="124"/>
      <c r="S809" s="124"/>
      <c r="T809" s="124"/>
      <c r="U809" s="124"/>
      <c r="V809" s="138"/>
      <c r="W809" s="138"/>
    </row>
    <row r="810" spans="1:23" s="64" customFormat="1" outlineLevel="1" x14ac:dyDescent="0.25">
      <c r="A810" s="137"/>
      <c r="B810" s="124"/>
      <c r="C810" s="101"/>
      <c r="D810" s="98"/>
      <c r="E810" s="134"/>
      <c r="F810" s="253" t="s">
        <v>1215</v>
      </c>
      <c r="G810" s="243" t="s">
        <v>1216</v>
      </c>
      <c r="H810" s="73" t="s">
        <v>51</v>
      </c>
      <c r="I810" s="74">
        <v>3</v>
      </c>
      <c r="J810" s="102"/>
      <c r="K810" s="135"/>
      <c r="L810" s="136"/>
      <c r="M810" s="76"/>
      <c r="N810" s="99"/>
      <c r="O810" s="124"/>
      <c r="P810" s="124"/>
      <c r="Q810" s="124"/>
      <c r="R810" s="124"/>
      <c r="S810" s="124"/>
      <c r="T810" s="124"/>
      <c r="U810" s="124"/>
      <c r="V810" s="138"/>
      <c r="W810" s="138"/>
    </row>
    <row r="811" spans="1:23" s="64" customFormat="1" outlineLevel="1" x14ac:dyDescent="0.25">
      <c r="A811" s="137"/>
      <c r="B811" s="124"/>
      <c r="C811" s="101"/>
      <c r="D811" s="98"/>
      <c r="E811" s="134"/>
      <c r="F811" s="253" t="s">
        <v>1217</v>
      </c>
      <c r="G811" s="243" t="s">
        <v>1321</v>
      </c>
      <c r="H811" s="73"/>
      <c r="I811" s="74"/>
      <c r="J811" s="102"/>
      <c r="K811" s="135"/>
      <c r="L811" s="136"/>
      <c r="M811" s="76"/>
      <c r="N811" s="99"/>
      <c r="O811" s="124"/>
      <c r="P811" s="124"/>
      <c r="Q811" s="124"/>
      <c r="R811" s="124"/>
      <c r="S811" s="124"/>
      <c r="T811" s="124"/>
      <c r="U811" s="124"/>
      <c r="V811" s="138"/>
      <c r="W811" s="138"/>
    </row>
    <row r="812" spans="1:23" s="64" customFormat="1" ht="30" outlineLevel="1" x14ac:dyDescent="0.25">
      <c r="A812" s="137"/>
      <c r="B812" s="124"/>
      <c r="C812" s="101"/>
      <c r="D812" s="98"/>
      <c r="E812" s="134"/>
      <c r="F812" s="253" t="s">
        <v>1218</v>
      </c>
      <c r="G812" s="243" t="s">
        <v>1136</v>
      </c>
      <c r="H812" s="73" t="s">
        <v>1</v>
      </c>
      <c r="I812" s="74">
        <v>24</v>
      </c>
      <c r="J812" s="102"/>
      <c r="K812" s="135"/>
      <c r="L812" s="136"/>
      <c r="M812" s="76"/>
      <c r="N812" s="99"/>
      <c r="O812" s="124"/>
      <c r="P812" s="124"/>
      <c r="Q812" s="124"/>
      <c r="R812" s="124"/>
      <c r="S812" s="124"/>
      <c r="T812" s="124"/>
      <c r="U812" s="124"/>
      <c r="V812" s="138"/>
      <c r="W812" s="138"/>
    </row>
    <row r="813" spans="1:23" s="64" customFormat="1" outlineLevel="1" x14ac:dyDescent="0.25">
      <c r="A813" s="137"/>
      <c r="B813" s="124"/>
      <c r="C813" s="101"/>
      <c r="D813" s="98"/>
      <c r="E813" s="134"/>
      <c r="F813" s="253" t="s">
        <v>1219</v>
      </c>
      <c r="G813" s="243" t="s">
        <v>1197</v>
      </c>
      <c r="H813" s="73" t="s">
        <v>1</v>
      </c>
      <c r="I813" s="74">
        <v>236</v>
      </c>
      <c r="J813" s="102"/>
      <c r="K813" s="135"/>
      <c r="L813" s="136"/>
      <c r="M813" s="76"/>
      <c r="N813" s="99"/>
      <c r="O813" s="124"/>
      <c r="P813" s="124"/>
      <c r="Q813" s="124"/>
      <c r="R813" s="124"/>
      <c r="S813" s="124"/>
      <c r="T813" s="124"/>
      <c r="U813" s="124"/>
      <c r="V813" s="138"/>
      <c r="W813" s="138"/>
    </row>
    <row r="814" spans="1:23" s="64" customFormat="1" outlineLevel="1" x14ac:dyDescent="0.25">
      <c r="A814" s="137"/>
      <c r="B814" s="124"/>
      <c r="C814" s="101"/>
      <c r="D814" s="98"/>
      <c r="E814" s="134"/>
      <c r="F814" s="253" t="s">
        <v>1220</v>
      </c>
      <c r="G814" s="243" t="s">
        <v>1212</v>
      </c>
      <c r="H814" s="73" t="s">
        <v>1</v>
      </c>
      <c r="I814" s="74">
        <v>236</v>
      </c>
      <c r="J814" s="102"/>
      <c r="K814" s="135"/>
      <c r="L814" s="136"/>
      <c r="M814" s="76"/>
      <c r="N814" s="99"/>
      <c r="O814" s="124"/>
      <c r="P814" s="124"/>
      <c r="Q814" s="124"/>
      <c r="R814" s="124"/>
      <c r="S814" s="124"/>
      <c r="T814" s="124"/>
      <c r="U814" s="124"/>
      <c r="V814" s="138"/>
      <c r="W814" s="138"/>
    </row>
    <row r="815" spans="1:23" s="64" customFormat="1" ht="30" outlineLevel="1" x14ac:dyDescent="0.25">
      <c r="A815" s="137"/>
      <c r="B815" s="124"/>
      <c r="C815" s="101"/>
      <c r="D815" s="98"/>
      <c r="E815" s="134"/>
      <c r="F815" s="253" t="s">
        <v>1221</v>
      </c>
      <c r="G815" s="243" t="s">
        <v>1140</v>
      </c>
      <c r="H815" s="73" t="s">
        <v>1</v>
      </c>
      <c r="I815" s="74">
        <v>20</v>
      </c>
      <c r="J815" s="102"/>
      <c r="K815" s="135"/>
      <c r="L815" s="136"/>
      <c r="M815" s="76"/>
      <c r="N815" s="99"/>
      <c r="O815" s="124"/>
      <c r="P815" s="124"/>
      <c r="Q815" s="124"/>
      <c r="R815" s="124"/>
      <c r="S815" s="124"/>
      <c r="T815" s="124"/>
      <c r="U815" s="124"/>
      <c r="V815" s="138"/>
      <c r="W815" s="138"/>
    </row>
    <row r="816" spans="1:23" s="64" customFormat="1" outlineLevel="1" x14ac:dyDescent="0.25">
      <c r="A816" s="137"/>
      <c r="B816" s="124"/>
      <c r="C816" s="101"/>
      <c r="D816" s="98"/>
      <c r="E816" s="134"/>
      <c r="F816" s="253" t="s">
        <v>1222</v>
      </c>
      <c r="G816" s="243" t="s">
        <v>1223</v>
      </c>
      <c r="H816" s="73" t="s">
        <v>1</v>
      </c>
      <c r="I816" s="74">
        <v>29.5</v>
      </c>
      <c r="J816" s="102"/>
      <c r="K816" s="135"/>
      <c r="L816" s="136"/>
      <c r="M816" s="76"/>
      <c r="N816" s="99"/>
      <c r="O816" s="124"/>
      <c r="P816" s="124"/>
      <c r="Q816" s="124"/>
      <c r="R816" s="124"/>
      <c r="S816" s="124"/>
      <c r="T816" s="124"/>
      <c r="U816" s="124"/>
      <c r="V816" s="138"/>
      <c r="W816" s="138"/>
    </row>
    <row r="817" spans="1:24" s="64" customFormat="1" outlineLevel="1" x14ac:dyDescent="0.25">
      <c r="A817" s="137"/>
      <c r="B817" s="124"/>
      <c r="C817" s="101"/>
      <c r="D817" s="98"/>
      <c r="E817" s="134"/>
      <c r="F817" s="253" t="s">
        <v>1224</v>
      </c>
      <c r="G817" s="243" t="s">
        <v>1225</v>
      </c>
      <c r="H817" s="73" t="s">
        <v>1</v>
      </c>
      <c r="I817" s="74">
        <v>22</v>
      </c>
      <c r="J817" s="102"/>
      <c r="K817" s="135"/>
      <c r="L817" s="136"/>
      <c r="M817" s="76"/>
      <c r="N817" s="99"/>
      <c r="O817" s="124"/>
      <c r="P817" s="124"/>
      <c r="Q817" s="124"/>
      <c r="R817" s="124"/>
      <c r="S817" s="124"/>
      <c r="T817" s="124"/>
      <c r="U817" s="124"/>
      <c r="V817" s="138"/>
      <c r="W817" s="138"/>
    </row>
    <row r="818" spans="1:24" s="64" customFormat="1" outlineLevel="1" x14ac:dyDescent="0.25">
      <c r="A818" s="137"/>
      <c r="B818" s="124"/>
      <c r="C818" s="101"/>
      <c r="D818" s="98"/>
      <c r="E818" s="134"/>
      <c r="F818" s="253" t="s">
        <v>1226</v>
      </c>
      <c r="G818" s="243" t="s">
        <v>1227</v>
      </c>
      <c r="H818" s="73" t="s">
        <v>1</v>
      </c>
      <c r="I818" s="74">
        <v>22</v>
      </c>
      <c r="J818" s="102"/>
      <c r="K818" s="135"/>
      <c r="L818" s="136"/>
      <c r="M818" s="76"/>
      <c r="N818" s="99"/>
      <c r="O818" s="124"/>
      <c r="P818" s="124"/>
      <c r="Q818" s="124"/>
      <c r="R818" s="124"/>
      <c r="S818" s="124"/>
      <c r="T818" s="124"/>
      <c r="U818" s="124"/>
      <c r="V818" s="138"/>
      <c r="W818" s="138"/>
    </row>
    <row r="819" spans="1:24" s="64" customFormat="1" outlineLevel="1" x14ac:dyDescent="0.25">
      <c r="A819" s="137"/>
      <c r="B819" s="124"/>
      <c r="C819" s="101"/>
      <c r="D819" s="98"/>
      <c r="E819" s="134"/>
      <c r="F819" s="253" t="s">
        <v>1228</v>
      </c>
      <c r="G819" s="243" t="s">
        <v>1229</v>
      </c>
      <c r="H819" s="73" t="s">
        <v>11</v>
      </c>
      <c r="I819" s="74">
        <v>1475</v>
      </c>
      <c r="J819" s="102"/>
      <c r="K819" s="135"/>
      <c r="L819" s="136"/>
      <c r="M819" s="76"/>
      <c r="N819" s="99"/>
      <c r="O819" s="124"/>
      <c r="P819" s="124"/>
      <c r="Q819" s="124"/>
      <c r="R819" s="124"/>
      <c r="S819" s="124"/>
      <c r="T819" s="124"/>
      <c r="U819" s="124"/>
      <c r="V819" s="138"/>
      <c r="W819" s="138"/>
    </row>
    <row r="820" spans="1:24" s="64" customFormat="1" outlineLevel="1" x14ac:dyDescent="0.25">
      <c r="A820" s="137"/>
      <c r="B820" s="124"/>
      <c r="C820" s="101"/>
      <c r="D820" s="98"/>
      <c r="E820" s="134"/>
      <c r="F820" s="253" t="s">
        <v>1230</v>
      </c>
      <c r="G820" s="243" t="s">
        <v>1231</v>
      </c>
      <c r="H820" s="73" t="s">
        <v>418</v>
      </c>
      <c r="I820" s="74">
        <v>1.4750000000000001</v>
      </c>
      <c r="J820" s="102"/>
      <c r="K820" s="135"/>
      <c r="L820" s="136"/>
      <c r="M820" s="76"/>
      <c r="N820" s="99"/>
      <c r="O820" s="124"/>
      <c r="P820" s="124"/>
      <c r="Q820" s="124"/>
      <c r="R820" s="124"/>
      <c r="S820" s="124"/>
      <c r="T820" s="124"/>
      <c r="U820" s="124"/>
      <c r="V820" s="138"/>
      <c r="W820" s="138"/>
    </row>
    <row r="821" spans="1:24" s="64" customFormat="1" ht="30" outlineLevel="1" x14ac:dyDescent="0.25">
      <c r="A821" s="137"/>
      <c r="B821" s="124"/>
      <c r="C821" s="101"/>
      <c r="D821" s="98"/>
      <c r="E821" s="134"/>
      <c r="F821" s="253" t="s">
        <v>1232</v>
      </c>
      <c r="G821" s="243" t="s">
        <v>1233</v>
      </c>
      <c r="H821" s="73" t="s">
        <v>1</v>
      </c>
      <c r="I821" s="74">
        <v>3.24</v>
      </c>
      <c r="J821" s="102"/>
      <c r="K821" s="135"/>
      <c r="L821" s="136"/>
      <c r="M821" s="76"/>
      <c r="N821" s="99"/>
      <c r="O821" s="124"/>
      <c r="P821" s="124"/>
      <c r="Q821" s="124"/>
      <c r="R821" s="124"/>
      <c r="S821" s="124"/>
      <c r="T821" s="124"/>
      <c r="U821" s="124"/>
      <c r="V821" s="138"/>
      <c r="W821" s="138"/>
    </row>
    <row r="822" spans="1:24" s="64" customFormat="1" outlineLevel="1" x14ac:dyDescent="0.25">
      <c r="A822" s="137"/>
      <c r="B822" s="124"/>
      <c r="C822" s="101"/>
      <c r="D822" s="98"/>
      <c r="E822" s="134"/>
      <c r="F822" s="253" t="s">
        <v>1234</v>
      </c>
      <c r="G822" s="243" t="s">
        <v>1235</v>
      </c>
      <c r="H822" s="73" t="s">
        <v>51</v>
      </c>
      <c r="I822" s="139">
        <v>3.9999999959999997</v>
      </c>
      <c r="J822" s="102"/>
      <c r="K822" s="135"/>
      <c r="L822" s="136"/>
      <c r="M822" s="76"/>
      <c r="N822" s="99"/>
      <c r="O822" s="124"/>
      <c r="P822" s="124"/>
      <c r="Q822" s="124"/>
      <c r="R822" s="124"/>
      <c r="S822" s="124"/>
      <c r="T822" s="124"/>
      <c r="U822" s="124"/>
      <c r="V822" s="138"/>
      <c r="W822" s="138"/>
    </row>
    <row r="823" spans="1:24" s="64" customFormat="1" ht="30" outlineLevel="1" x14ac:dyDescent="0.25">
      <c r="A823" s="137"/>
      <c r="B823" s="124"/>
      <c r="C823" s="101"/>
      <c r="D823" s="98"/>
      <c r="E823" s="134"/>
      <c r="F823" s="253" t="s">
        <v>1236</v>
      </c>
      <c r="G823" s="243" t="s">
        <v>1237</v>
      </c>
      <c r="H823" s="73" t="s">
        <v>1182</v>
      </c>
      <c r="I823" s="74">
        <v>1</v>
      </c>
      <c r="J823" s="102"/>
      <c r="K823" s="135"/>
      <c r="L823" s="136"/>
      <c r="M823" s="76"/>
      <c r="N823" s="99"/>
      <c r="O823" s="124"/>
      <c r="P823" s="124"/>
      <c r="Q823" s="124"/>
      <c r="R823" s="124"/>
      <c r="S823" s="124"/>
      <c r="T823" s="124"/>
      <c r="U823" s="124"/>
      <c r="V823" s="138"/>
      <c r="W823" s="138"/>
    </row>
    <row r="824" spans="1:24" s="64" customFormat="1" outlineLevel="1" x14ac:dyDescent="0.25">
      <c r="A824" s="137"/>
      <c r="B824" s="124"/>
      <c r="C824" s="101"/>
      <c r="D824" s="98"/>
      <c r="E824" s="134"/>
      <c r="F824" s="253" t="s">
        <v>1238</v>
      </c>
      <c r="G824" s="243" t="s">
        <v>1239</v>
      </c>
      <c r="H824" s="73" t="s">
        <v>51</v>
      </c>
      <c r="I824" s="74">
        <v>2</v>
      </c>
      <c r="J824" s="102"/>
      <c r="K824" s="135"/>
      <c r="L824" s="136"/>
      <c r="M824" s="76"/>
      <c r="N824" s="99"/>
      <c r="O824" s="124"/>
      <c r="P824" s="124"/>
      <c r="Q824" s="124"/>
      <c r="R824" s="124"/>
      <c r="S824" s="124"/>
      <c r="T824" s="124"/>
      <c r="U824" s="124"/>
      <c r="V824" s="138"/>
      <c r="W824" s="138"/>
    </row>
    <row r="825" spans="1:24" s="64" customFormat="1" ht="15.75" outlineLevel="1" thickBot="1" x14ac:dyDescent="0.3">
      <c r="A825" s="202"/>
      <c r="B825" s="203"/>
      <c r="C825" s="204"/>
      <c r="D825" s="205"/>
      <c r="E825" s="206"/>
      <c r="F825" s="256" t="s">
        <v>1240</v>
      </c>
      <c r="G825" s="257" t="s">
        <v>1241</v>
      </c>
      <c r="H825" s="207" t="s">
        <v>51</v>
      </c>
      <c r="I825" s="208">
        <v>1</v>
      </c>
      <c r="J825" s="285"/>
      <c r="K825" s="209"/>
      <c r="L825" s="136"/>
      <c r="M825" s="212"/>
      <c r="N825" s="231"/>
      <c r="O825" s="203"/>
      <c r="P825" s="203"/>
      <c r="Q825" s="203"/>
      <c r="R825" s="203"/>
      <c r="S825" s="203"/>
      <c r="T825" s="203"/>
      <c r="U825" s="203"/>
      <c r="V825" s="213"/>
      <c r="W825" s="213"/>
    </row>
    <row r="826" spans="1:24" ht="16.5" x14ac:dyDescent="0.25">
      <c r="F826" s="258"/>
      <c r="G826" s="258"/>
      <c r="H826" s="14"/>
      <c r="I826" s="14"/>
      <c r="J826" s="12"/>
      <c r="K826" s="12"/>
      <c r="L826" s="21"/>
      <c r="M826" s="13"/>
      <c r="N826" s="13"/>
      <c r="O826" s="12"/>
      <c r="P826" s="12"/>
      <c r="Q826" s="12"/>
      <c r="R826" s="12"/>
      <c r="S826" s="12"/>
      <c r="T826" s="12"/>
      <c r="U826" s="12"/>
      <c r="V826" s="12"/>
      <c r="W826" s="12"/>
      <c r="X826" s="22"/>
    </row>
    <row r="827" spans="1:24" ht="16.5" x14ac:dyDescent="0.25">
      <c r="A827" s="172" t="s">
        <v>1412</v>
      </c>
      <c r="B827" s="172"/>
      <c r="C827" s="172"/>
      <c r="D827" s="172"/>
      <c r="E827" s="172"/>
      <c r="F827" s="259"/>
      <c r="G827" s="259"/>
      <c r="H827" s="173"/>
      <c r="I827" s="173"/>
      <c r="J827" s="174"/>
      <c r="K827" s="174"/>
      <c r="L827" s="175"/>
      <c r="M827" s="176"/>
      <c r="N827" s="176"/>
      <c r="O827" s="174"/>
      <c r="P827" s="174"/>
      <c r="Q827" s="174"/>
      <c r="R827" s="174"/>
      <c r="S827" s="174"/>
      <c r="T827" s="174"/>
      <c r="U827" s="174"/>
      <c r="V827" s="174"/>
      <c r="W827" s="12"/>
      <c r="X827" s="22"/>
    </row>
    <row r="828" spans="1:24" ht="16.5" x14ac:dyDescent="0.25">
      <c r="A828" s="177" t="s">
        <v>1627</v>
      </c>
      <c r="B828" s="177"/>
      <c r="C828" s="177"/>
      <c r="D828" s="177"/>
      <c r="E828" s="177"/>
      <c r="F828" s="260"/>
      <c r="G828" s="260"/>
      <c r="H828" s="178"/>
      <c r="I828" s="178"/>
      <c r="J828" s="179"/>
      <c r="K828" s="179"/>
      <c r="L828" s="180"/>
      <c r="M828" s="181"/>
      <c r="N828" s="181"/>
      <c r="O828" s="179"/>
      <c r="P828" s="179"/>
      <c r="Q828" s="179"/>
      <c r="R828" s="179"/>
      <c r="S828" s="179"/>
      <c r="T828" s="179"/>
      <c r="U828" s="179"/>
      <c r="V828" s="179"/>
      <c r="W828" s="12"/>
      <c r="X828" s="22"/>
    </row>
    <row r="829" spans="1:24" ht="16.5" x14ac:dyDescent="0.25">
      <c r="A829" s="177" t="s">
        <v>1250</v>
      </c>
      <c r="B829" s="177"/>
      <c r="C829" s="177"/>
      <c r="D829" s="177"/>
      <c r="E829" s="177"/>
      <c r="F829" s="260"/>
      <c r="G829" s="260"/>
      <c r="H829" s="178"/>
      <c r="I829" s="178"/>
      <c r="J829" s="179"/>
      <c r="K829" s="179"/>
      <c r="L829" s="180"/>
      <c r="M829" s="181"/>
      <c r="N829" s="181"/>
      <c r="O829" s="179"/>
      <c r="P829" s="179"/>
      <c r="Q829" s="179"/>
      <c r="R829" s="179"/>
      <c r="S829" s="179"/>
      <c r="T829" s="179"/>
      <c r="U829" s="179"/>
      <c r="V829" s="179"/>
      <c r="W829" s="12"/>
      <c r="X829" s="22"/>
    </row>
    <row r="830" spans="1:24" x14ac:dyDescent="0.25">
      <c r="A830" s="297" t="s">
        <v>1631</v>
      </c>
      <c r="B830" s="297"/>
      <c r="C830" s="297"/>
      <c r="D830" s="297"/>
      <c r="E830" s="297"/>
      <c r="F830" s="297"/>
      <c r="G830" s="297"/>
      <c r="H830" s="297"/>
      <c r="I830" s="297"/>
      <c r="J830" s="297"/>
      <c r="K830" s="297"/>
      <c r="L830" s="297"/>
      <c r="M830" s="297"/>
      <c r="N830" s="297"/>
      <c r="O830" s="297"/>
      <c r="P830" s="297"/>
      <c r="Q830" s="297"/>
      <c r="R830" s="297"/>
      <c r="S830" s="297"/>
      <c r="T830" s="297"/>
      <c r="U830" s="297"/>
      <c r="V830" s="297"/>
      <c r="W830" s="21"/>
      <c r="X830" s="22"/>
    </row>
    <row r="831" spans="1:24" ht="16.5" x14ac:dyDescent="0.25">
      <c r="F831" s="258"/>
      <c r="G831" s="258"/>
      <c r="H831" s="14"/>
      <c r="I831" s="14"/>
      <c r="J831" s="12"/>
      <c r="K831" s="12"/>
      <c r="L831" s="21"/>
      <c r="M831" s="13"/>
      <c r="N831" s="13"/>
      <c r="O831" s="12"/>
      <c r="P831" s="12"/>
      <c r="Q831" s="12"/>
      <c r="R831" s="12"/>
      <c r="S831" s="12"/>
      <c r="T831" s="12"/>
      <c r="U831" s="12"/>
      <c r="V831" s="12"/>
      <c r="W831" s="12"/>
      <c r="X831" s="22"/>
    </row>
    <row r="833" spans="1:74" s="26" customFormat="1" ht="18.75" x14ac:dyDescent="0.3">
      <c r="A833" s="26" t="s">
        <v>1242</v>
      </c>
      <c r="F833" s="263"/>
      <c r="G833" s="264"/>
      <c r="I833" s="27"/>
      <c r="J833" s="27"/>
      <c r="L833" s="28"/>
      <c r="M833" s="27" t="s">
        <v>1243</v>
      </c>
      <c r="N833" s="27"/>
      <c r="X833" s="28"/>
      <c r="Y833" s="28"/>
      <c r="Z833" s="28"/>
      <c r="AA833" s="28"/>
      <c r="AB833" s="28"/>
      <c r="AC833" s="28"/>
      <c r="AD833" s="28"/>
      <c r="AE833" s="28"/>
      <c r="AF833" s="28"/>
      <c r="AG833" s="28"/>
      <c r="AH833" s="28"/>
      <c r="AI833" s="28"/>
      <c r="AJ833" s="28"/>
      <c r="AK833" s="28"/>
      <c r="AL833" s="28"/>
      <c r="AM833" s="28"/>
      <c r="AN833" s="28"/>
      <c r="AO833" s="28"/>
      <c r="AP833" s="28"/>
      <c r="AQ833" s="28"/>
      <c r="AR833" s="28"/>
      <c r="AS833" s="28"/>
      <c r="AT833" s="28"/>
      <c r="AU833" s="28"/>
      <c r="AV833" s="28"/>
      <c r="AW833" s="28"/>
      <c r="AX833" s="28"/>
      <c r="AY833" s="28"/>
      <c r="AZ833" s="28"/>
      <c r="BA833" s="28"/>
      <c r="BB833" s="28"/>
      <c r="BC833" s="28"/>
      <c r="BD833" s="28"/>
      <c r="BE833" s="28"/>
      <c r="BF833" s="28"/>
      <c r="BG833" s="28"/>
      <c r="BH833" s="28"/>
      <c r="BI833" s="28"/>
      <c r="BJ833" s="28"/>
      <c r="BK833" s="28"/>
      <c r="BL833" s="28"/>
      <c r="BM833" s="28"/>
      <c r="BN833" s="28"/>
      <c r="BO833" s="28"/>
      <c r="BP833" s="28"/>
      <c r="BQ833" s="28"/>
      <c r="BR833" s="28"/>
      <c r="BS833" s="28"/>
      <c r="BT833" s="28"/>
      <c r="BU833" s="28"/>
      <c r="BV833" s="28"/>
    </row>
    <row r="834" spans="1:74" s="29" customFormat="1" ht="18.75" x14ac:dyDescent="0.3">
      <c r="A834" s="29" t="s">
        <v>1244</v>
      </c>
      <c r="F834" s="265"/>
      <c r="G834" s="266"/>
      <c r="I834" s="30"/>
      <c r="J834" s="30"/>
      <c r="L834" s="31"/>
      <c r="M834" s="30" t="s">
        <v>1245</v>
      </c>
      <c r="N834" s="30"/>
      <c r="X834" s="31"/>
      <c r="Y834" s="31"/>
      <c r="Z834" s="31"/>
      <c r="AA834" s="31"/>
      <c r="AB834" s="31"/>
      <c r="AC834" s="31"/>
      <c r="AD834" s="31"/>
      <c r="AE834" s="31"/>
      <c r="AF834" s="31"/>
      <c r="AG834" s="31"/>
      <c r="AH834" s="31"/>
      <c r="AI834" s="31"/>
      <c r="AJ834" s="31"/>
      <c r="AK834" s="31"/>
      <c r="AL834" s="31"/>
      <c r="AM834" s="31"/>
      <c r="AN834" s="31"/>
      <c r="AO834" s="31"/>
      <c r="AP834" s="31"/>
      <c r="AQ834" s="31"/>
      <c r="AR834" s="31"/>
      <c r="AS834" s="31"/>
      <c r="AT834" s="31"/>
      <c r="AU834" s="31"/>
      <c r="AV834" s="31"/>
      <c r="AW834" s="31"/>
      <c r="AX834" s="31"/>
      <c r="AY834" s="31"/>
      <c r="AZ834" s="31"/>
      <c r="BA834" s="31"/>
      <c r="BB834" s="31"/>
      <c r="BC834" s="31"/>
      <c r="BD834" s="31"/>
      <c r="BE834" s="31"/>
      <c r="BF834" s="31"/>
      <c r="BG834" s="31"/>
      <c r="BH834" s="31"/>
      <c r="BI834" s="31"/>
      <c r="BJ834" s="31"/>
      <c r="BK834" s="31"/>
      <c r="BL834" s="31"/>
      <c r="BM834" s="31"/>
      <c r="BN834" s="31"/>
      <c r="BO834" s="31"/>
      <c r="BP834" s="31"/>
      <c r="BQ834" s="31"/>
      <c r="BR834" s="31"/>
      <c r="BS834" s="31"/>
      <c r="BT834" s="31"/>
      <c r="BU834" s="31"/>
      <c r="BV834" s="31"/>
    </row>
    <row r="835" spans="1:74" x14ac:dyDescent="0.25">
      <c r="M835" s="9"/>
      <c r="N835" s="9"/>
    </row>
  </sheetData>
  <customSheetViews>
    <customSheetView guid="{58B65BCC-EB7B-4641-BB03-083383C08A59}" scale="85" showPageBreaks="1" fitToPage="1" printArea="1" hiddenRows="1" hiddenColumns="1" topLeftCell="A4">
      <pane ySplit="19" topLeftCell="A76" activePane="bottomLeft" state="frozen"/>
      <selection pane="bottomLeft" activeCell="L100" sqref="L100"/>
      <pageMargins left="0.31496062992125984" right="0.11811023622047245" top="0.15748031496062992" bottom="0.15748031496062992" header="0.31496062992125984" footer="0.31496062992125984"/>
      <pageSetup paperSize="9" scale="33" fitToHeight="0" orientation="portrait" r:id="rId1"/>
    </customSheetView>
    <customSheetView guid="{59325210-CF0F-4C02-A825-4A01F551713D}" scale="85" showPageBreaks="1" fitToPage="1" printArea="1" showAutoFilter="1" hiddenColumns="1" topLeftCell="A4">
      <pane ySplit="3" topLeftCell="A365" activePane="bottomLeft" state="frozen"/>
      <selection pane="bottomLeft" activeCell="F377" sqref="F377"/>
      <pageMargins left="0.31496062992125984" right="0.11811023622047245" top="0.15748031496062992" bottom="0.15748031496062992" header="0.31496062992125984" footer="0.31496062992125984"/>
      <pageSetup paperSize="9" scale="33" fitToHeight="0" orientation="portrait" r:id="rId2"/>
      <autoFilter ref="A1:T779"/>
    </customSheetView>
  </customSheetViews>
  <mergeCells count="122">
    <mergeCell ref="J4:J7"/>
    <mergeCell ref="A295:C295"/>
    <mergeCell ref="F296:I296"/>
    <mergeCell ref="F408:I408"/>
    <mergeCell ref="A224:C224"/>
    <mergeCell ref="F225:I225"/>
    <mergeCell ref="F604:I604"/>
    <mergeCell ref="F584:I584"/>
    <mergeCell ref="F572:I572"/>
    <mergeCell ref="F555:I555"/>
    <mergeCell ref="F564:I564"/>
    <mergeCell ref="F545:I545"/>
    <mergeCell ref="A550:C550"/>
    <mergeCell ref="F551:I551"/>
    <mergeCell ref="A554:C554"/>
    <mergeCell ref="A524:C524"/>
    <mergeCell ref="F525:I525"/>
    <mergeCell ref="A539:C539"/>
    <mergeCell ref="F540:I540"/>
    <mergeCell ref="A417:C417"/>
    <mergeCell ref="A461:C461"/>
    <mergeCell ref="A515:C515"/>
    <mergeCell ref="A432:C432"/>
    <mergeCell ref="F299:I299"/>
    <mergeCell ref="F794:I794"/>
    <mergeCell ref="F762:I762"/>
    <mergeCell ref="F713:I713"/>
    <mergeCell ref="F688:I688"/>
    <mergeCell ref="F632:I632"/>
    <mergeCell ref="F710:I710"/>
    <mergeCell ref="F661:I661"/>
    <mergeCell ref="F734:I734"/>
    <mergeCell ref="A740:C740"/>
    <mergeCell ref="F741:I741"/>
    <mergeCell ref="A761:C761"/>
    <mergeCell ref="F701:I701"/>
    <mergeCell ref="A705:C705"/>
    <mergeCell ref="F706:I706"/>
    <mergeCell ref="A712:C712"/>
    <mergeCell ref="A709:C709"/>
    <mergeCell ref="F664:I664"/>
    <mergeCell ref="A675:C675"/>
    <mergeCell ref="F676:I676"/>
    <mergeCell ref="A687:C687"/>
    <mergeCell ref="A635:C635"/>
    <mergeCell ref="F636:I636"/>
    <mergeCell ref="A639:C639"/>
    <mergeCell ref="F640:I640"/>
    <mergeCell ref="A663:C663"/>
    <mergeCell ref="A660:C660"/>
    <mergeCell ref="F618:I618"/>
    <mergeCell ref="A631:C631"/>
    <mergeCell ref="A611:C611"/>
    <mergeCell ref="F612:I612"/>
    <mergeCell ref="A617:C617"/>
    <mergeCell ref="A567:C567"/>
    <mergeCell ref="F568:I568"/>
    <mergeCell ref="A571:C571"/>
    <mergeCell ref="A607:C607"/>
    <mergeCell ref="F608:I608"/>
    <mergeCell ref="F590:I590"/>
    <mergeCell ref="A593:C593"/>
    <mergeCell ref="F594:I594"/>
    <mergeCell ref="A603:C603"/>
    <mergeCell ref="F576:I576"/>
    <mergeCell ref="A579:C579"/>
    <mergeCell ref="F580:I580"/>
    <mergeCell ref="A583:C583"/>
    <mergeCell ref="M10:U10"/>
    <mergeCell ref="A11:I11"/>
    <mergeCell ref="M11:U11"/>
    <mergeCell ref="A12:I12"/>
    <mergeCell ref="M12:U12"/>
    <mergeCell ref="A13:I13"/>
    <mergeCell ref="F19:I19"/>
    <mergeCell ref="F228:I228"/>
    <mergeCell ref="A21:C21"/>
    <mergeCell ref="A43:C43"/>
    <mergeCell ref="A227:C227"/>
    <mergeCell ref="O16:S16"/>
    <mergeCell ref="R17:S17"/>
    <mergeCell ref="O17:O18"/>
    <mergeCell ref="P17:Q17"/>
    <mergeCell ref="F338:I338"/>
    <mergeCell ref="A407:C407"/>
    <mergeCell ref="A10:I10"/>
    <mergeCell ref="A282:C282"/>
    <mergeCell ref="F283:I283"/>
    <mergeCell ref="A298:C298"/>
    <mergeCell ref="A506:C506"/>
    <mergeCell ref="A511:C511"/>
    <mergeCell ref="F426:I426"/>
    <mergeCell ref="A429:C429"/>
    <mergeCell ref="F430:I430"/>
    <mergeCell ref="F418:I418"/>
    <mergeCell ref="A421:C421"/>
    <mergeCell ref="F422:I422"/>
    <mergeCell ref="A425:C425"/>
    <mergeCell ref="A830:V830"/>
    <mergeCell ref="A14:I14"/>
    <mergeCell ref="F15:I15"/>
    <mergeCell ref="A15:C15"/>
    <mergeCell ref="F22:I22"/>
    <mergeCell ref="F44:I44"/>
    <mergeCell ref="M4:U7"/>
    <mergeCell ref="A19:C19"/>
    <mergeCell ref="M14:U14"/>
    <mergeCell ref="M13:U13"/>
    <mergeCell ref="M8:U8"/>
    <mergeCell ref="M9:U9"/>
    <mergeCell ref="M15:W15"/>
    <mergeCell ref="K4:K7"/>
    <mergeCell ref="A4:I7"/>
    <mergeCell ref="A9:I9"/>
    <mergeCell ref="A700:C700"/>
    <mergeCell ref="A733:C733"/>
    <mergeCell ref="A793:C793"/>
    <mergeCell ref="A563:C563"/>
    <mergeCell ref="A575:C575"/>
    <mergeCell ref="A589:C589"/>
    <mergeCell ref="A544:C544"/>
    <mergeCell ref="A337:C337"/>
  </mergeCells>
  <pageMargins left="0.31496062992125984" right="0.11811023622047245" top="0.15748031496062992" bottom="0.15748031496062992" header="0.31496062992125984" footer="0.31496062992125984"/>
  <pageSetup paperSize="8" scale="52" fitToHeight="0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Распределение Цены Договора</vt:lpstr>
      <vt:lpstr>'Распределение Цены Договора'!Область_печати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Gilvanova Margarita</dc:creator>
  <cp:lastModifiedBy>Windows User</cp:lastModifiedBy>
  <cp:lastPrinted>2013-08-07T10:58:59Z</cp:lastPrinted>
  <dcterms:created xsi:type="dcterms:W3CDTF">2006-09-16T00:00:00Z</dcterms:created>
  <dcterms:modified xsi:type="dcterms:W3CDTF">2013-08-13T15:20:21Z</dcterms:modified>
</cp:coreProperties>
</file>