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0" windowWidth="15120" windowHeight="12825" tabRatio="351"/>
  </bookViews>
  <sheets>
    <sheet name="1" sheetId="20428" r:id="rId1"/>
    <sheet name="Лист1" sheetId="20429" r:id="rId2"/>
  </sheets>
  <definedNames>
    <definedName name="_xlnm.Print_Titles" localSheetId="0">'1'!$8:$11</definedName>
    <definedName name="_xlnm.Print_Area" localSheetId="0">'1'!$A$1:$U$857</definedName>
  </definedNames>
  <calcPr calcId="145621"/>
</workbook>
</file>

<file path=xl/calcChain.xml><?xml version="1.0" encoding="utf-8"?>
<calcChain xmlns="http://schemas.openxmlformats.org/spreadsheetml/2006/main">
  <c r="G842" i="20428" l="1"/>
  <c r="G840" i="20428"/>
  <c r="G838" i="20428"/>
  <c r="G836" i="20428"/>
  <c r="G834" i="20428"/>
  <c r="G832" i="20428"/>
  <c r="G830" i="20428"/>
  <c r="G828" i="20428"/>
  <c r="G826" i="20428"/>
  <c r="G824" i="20428"/>
  <c r="G822" i="20428"/>
  <c r="G819" i="20428"/>
  <c r="G817" i="20428"/>
  <c r="G815" i="20428"/>
  <c r="G813" i="20428"/>
  <c r="G811" i="20428"/>
  <c r="G809" i="20428"/>
  <c r="G807" i="20428"/>
  <c r="G805" i="20428"/>
  <c r="G798" i="20428"/>
  <c r="G791" i="20428"/>
  <c r="G789" i="20428"/>
  <c r="G787" i="20428"/>
  <c r="G785" i="20428"/>
  <c r="G782" i="20428"/>
  <c r="G780" i="20428"/>
  <c r="G778" i="20428"/>
  <c r="G776" i="20428"/>
  <c r="G773" i="20428"/>
  <c r="G766" i="20428"/>
  <c r="G764" i="20428"/>
  <c r="G762" i="20428"/>
  <c r="G759" i="20428"/>
  <c r="G757" i="20428"/>
  <c r="G755" i="20428"/>
  <c r="G754" i="20428" l="1"/>
  <c r="G748" i="20428"/>
  <c r="G744" i="20428"/>
  <c r="G742" i="20428"/>
  <c r="G736" i="20428"/>
  <c r="G731" i="20428"/>
  <c r="G725" i="20428"/>
  <c r="G718" i="20428"/>
  <c r="G711" i="20428"/>
  <c r="G706" i="20428"/>
  <c r="G697" i="20428"/>
  <c r="G692" i="20428"/>
  <c r="G689" i="20428"/>
  <c r="G687" i="20428"/>
  <c r="G684" i="20428"/>
  <c r="G681" i="20428"/>
  <c r="G679" i="20428"/>
  <c r="G677" i="20428"/>
  <c r="G674" i="20428"/>
  <c r="G672" i="20428"/>
  <c r="G665" i="20428"/>
  <c r="G657" i="20428"/>
  <c r="G655" i="20428"/>
  <c r="G652" i="20428"/>
  <c r="G650" i="20428"/>
  <c r="G635" i="20428"/>
  <c r="G621" i="20428"/>
  <c r="G610" i="20428"/>
  <c r="G558" i="20428"/>
  <c r="G539" i="20428"/>
  <c r="G536" i="20428"/>
  <c r="G735" i="20428" l="1"/>
  <c r="G696" i="20428"/>
  <c r="G724" i="20428"/>
  <c r="G676" i="20428"/>
  <c r="G538" i="20428"/>
  <c r="G535" i="20428" l="1"/>
  <c r="G529" i="20428"/>
  <c r="G524" i="20428"/>
  <c r="G521" i="20428"/>
  <c r="G519" i="20428"/>
  <c r="G517" i="20428"/>
  <c r="G504" i="20428"/>
  <c r="G501" i="20428"/>
  <c r="G500" i="20428" l="1"/>
  <c r="G337" i="20428"/>
  <c r="G335" i="20428"/>
  <c r="G333" i="20428"/>
  <c r="G331" i="20428"/>
  <c r="G328" i="20428"/>
  <c r="G325" i="20428"/>
  <c r="G323" i="20428"/>
  <c r="G321" i="20428"/>
  <c r="G319" i="20428"/>
  <c r="G313" i="20428"/>
  <c r="G494" i="20428"/>
  <c r="G492" i="20428"/>
  <c r="G487" i="20428"/>
  <c r="G479" i="20428"/>
  <c r="G470" i="20428"/>
  <c r="G465" i="20428"/>
  <c r="G456" i="20428"/>
  <c r="G453" i="20428"/>
  <c r="G449" i="20428"/>
  <c r="G447" i="20428"/>
  <c r="G445" i="20428"/>
  <c r="G443" i="20428"/>
  <c r="G439" i="20428"/>
  <c r="G437" i="20428"/>
  <c r="G435" i="20428"/>
  <c r="G433" i="20428"/>
  <c r="G431" i="20428"/>
  <c r="G429" i="20428"/>
  <c r="G427" i="20428"/>
  <c r="G425" i="20428"/>
  <c r="G421" i="20428"/>
  <c r="G415" i="20428"/>
  <c r="G408" i="20428"/>
  <c r="G402" i="20428"/>
  <c r="G397" i="20428"/>
  <c r="G390" i="20428"/>
  <c r="G372" i="20428"/>
  <c r="G346" i="20428"/>
  <c r="G345" i="20428" l="1"/>
  <c r="G339" i="20428"/>
  <c r="G312" i="20428" s="1"/>
  <c r="G306" i="20428" l="1"/>
  <c r="G302" i="20428"/>
  <c r="G300" i="20428"/>
  <c r="G291" i="20428"/>
  <c r="G288" i="20428"/>
  <c r="G284" i="20428"/>
  <c r="G278" i="20428" s="1"/>
  <c r="G270" i="20428"/>
  <c r="G263" i="20428"/>
  <c r="G258" i="20428"/>
  <c r="G251" i="20428" s="1"/>
  <c r="G247" i="20428"/>
  <c r="G244" i="20428"/>
  <c r="G242" i="20428"/>
  <c r="G239" i="20428"/>
  <c r="G236" i="20428"/>
  <c r="G233" i="20428"/>
  <c r="G222" i="20428"/>
  <c r="G220" i="20428"/>
  <c r="G218" i="20428"/>
  <c r="G211" i="20428"/>
  <c r="G209" i="20428"/>
  <c r="G206" i="20428"/>
  <c r="G204" i="20428"/>
  <c r="G188" i="20428"/>
  <c r="G174" i="20428"/>
  <c r="G159" i="20428"/>
  <c r="G148" i="20428"/>
  <c r="G130" i="20428"/>
  <c r="G79" i="20428"/>
  <c r="G45" i="20428"/>
  <c r="G293" i="20428" l="1"/>
  <c r="G241" i="20428"/>
  <c r="G231" i="20428"/>
  <c r="G44" i="20428"/>
  <c r="G43" i="20428" l="1"/>
  <c r="G37" i="20428"/>
  <c r="G14" i="20428"/>
  <c r="G28" i="20428"/>
  <c r="G30" i="20428"/>
  <c r="G33" i="20428"/>
  <c r="G26" i="20428"/>
  <c r="G13" i="20428" l="1"/>
  <c r="G848" i="20428" s="1"/>
</calcChain>
</file>

<file path=xl/sharedStrings.xml><?xml version="1.0" encoding="utf-8"?>
<sst xmlns="http://schemas.openxmlformats.org/spreadsheetml/2006/main" count="3422" uniqueCount="943">
  <si>
    <t>Ед. изм.</t>
  </si>
  <si>
    <t>№ п/п</t>
  </si>
  <si>
    <t>«___» ______________ 20__ г.</t>
  </si>
  <si>
    <t>________________________</t>
  </si>
  <si>
    <t>М.П.</t>
  </si>
  <si>
    <t>Наименование работ
 (согласно приложению 2 настоящего Договора)</t>
  </si>
  <si>
    <t>м</t>
  </si>
  <si>
    <t>шт</t>
  </si>
  <si>
    <t>июль</t>
  </si>
  <si>
    <t>2013 г.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</si>
  <si>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</si>
  <si>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</si>
  <si>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</si>
  <si>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</si>
  <si>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</si>
  <si>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</si>
  <si>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</si>
  <si>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</si>
  <si>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2014 г.</t>
  </si>
  <si>
    <t>Главный Бухгалтер: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</si>
  <si>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</si>
  <si>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Предложение о цене Договора с графиком финансирования</t>
  </si>
  <si>
    <t>Приложение № ___ к Заявке</t>
  </si>
  <si>
    <t>Форма "Предложение о цене Договора"</t>
  </si>
  <si>
    <t>Начальная (максимальная) цена Заказчика</t>
  </si>
  <si>
    <t>Предложение Участника Процедуры закупки</t>
  </si>
  <si>
    <t>2.1.</t>
  </si>
  <si>
    <t>2.2.</t>
  </si>
  <si>
    <t>2.3.</t>
  </si>
  <si>
    <t>3.1.</t>
  </si>
  <si>
    <t>4.1.</t>
  </si>
  <si>
    <t>5.1.</t>
  </si>
  <si>
    <t>7.1.</t>
  </si>
  <si>
    <t>7.2.</t>
  </si>
  <si>
    <t>Объем</t>
  </si>
  <si>
    <t>Цена за ед., с НДС, тыс. руб.</t>
  </si>
  <si>
    <t>Стоимость с НДС, тыс. руб.</t>
  </si>
  <si>
    <t>Стоимость работ с НДС, тыс. руб.</t>
  </si>
  <si>
    <t>Примечания: 
 - Расценки начальной (максимальной) цены даны справочно. 
 - Расценки Участника Процедуры закупки не должны превышать соответствующие расценки начальной (максимальной) цены.
 - Для оценки критерия "Обоснование (качество) расчёта стоимости с графиком финансирования" Участник Процедуры закупки должен приложить сметные расчеты стоимости по каждому пункту данной таблицы.</t>
  </si>
  <si>
    <t xml:space="preserve">
</t>
  </si>
  <si>
    <t>земляные работы</t>
  </si>
  <si>
    <t>м3</t>
  </si>
  <si>
    <t>т</t>
  </si>
  <si>
    <t>м2</t>
  </si>
  <si>
    <t>окна</t>
  </si>
  <si>
    <t>двери</t>
  </si>
  <si>
    <t>разработка грунта с перевозкой</t>
  </si>
  <si>
    <t>Отопление и вентиляция</t>
  </si>
  <si>
    <t>объект</t>
  </si>
  <si>
    <t>Технологическое оборудование</t>
  </si>
  <si>
    <t>5.2.</t>
  </si>
  <si>
    <t>5.3.</t>
  </si>
  <si>
    <t>5.4.</t>
  </si>
  <si>
    <t>Вентиляция</t>
  </si>
  <si>
    <t>5.5.</t>
  </si>
  <si>
    <t>5.6.</t>
  </si>
  <si>
    <t>5.7.</t>
  </si>
  <si>
    <t>к-т</t>
  </si>
  <si>
    <t>Тепловые сети</t>
  </si>
  <si>
    <t>газоны</t>
  </si>
  <si>
    <t>Прочие  работы и затраты</t>
  </si>
  <si>
    <t>Благоустройство, в том числе:</t>
  </si>
  <si>
    <t>Озеленение, в том числе:</t>
  </si>
  <si>
    <t>Временные здания и сооружения</t>
  </si>
  <si>
    <t>Зимнее удорожание</t>
  </si>
  <si>
    <t>Страхование объекта</t>
  </si>
  <si>
    <t>Приложение 1 к Документации Процедуры закупки № з-13-50104/81</t>
  </si>
  <si>
    <t>апрель</t>
  </si>
  <si>
    <t>май</t>
  </si>
  <si>
    <t>июнь</t>
  </si>
  <si>
    <t>Здание КНС №1</t>
  </si>
  <si>
    <t>1.</t>
  </si>
  <si>
    <t>1.1.</t>
  </si>
  <si>
    <t>Ж/бетонные и металлические конструкции КНС</t>
  </si>
  <si>
    <t>шпунт ЛарсенЛ-Л-4
крепл. скважин
ЖБК монолит
металл</t>
  </si>
  <si>
    <t>м
м
м3
тн</t>
  </si>
  <si>
    <t>9950,4
120,96
661,8
51,75</t>
  </si>
  <si>
    <t>Железобетонные конструкции. Аварийно-регулирующий резервуар</t>
  </si>
  <si>
    <t>шпунт Ларсен Л-4
земля
ЖБК монолит
арматура</t>
  </si>
  <si>
    <t>м
м3
м3
тн</t>
  </si>
  <si>
    <t>3000
7253
1220,97
101,99</t>
  </si>
  <si>
    <t>Железобетонные и металлические конструкции. (электрощитовая)</t>
  </si>
  <si>
    <t>шпунт Ларсен Л-4
земля
ЖБК монолит
металл</t>
  </si>
  <si>
    <t>853
125
54,4
10,47</t>
  </si>
  <si>
    <t>Архитектурные решения (электрощитовая)</t>
  </si>
  <si>
    <t>утепл. наружн. стен.
облиц. здания искуств.камнем</t>
  </si>
  <si>
    <t>80,1
80,1</t>
  </si>
  <si>
    <t>насосы
затворы
задвижки
трубопроводы</t>
  </si>
  <si>
    <t>шт
шт
шт
м</t>
  </si>
  <si>
    <t>4
10
19
166</t>
  </si>
  <si>
    <t>Внутренние сети связи и охранно-пожарная сигнализация</t>
  </si>
  <si>
    <t>системы оповещения
охранной сигнализации
пож.  сигнализации
видеонаблюдения</t>
  </si>
  <si>
    <t>Автоматизация вентсистем</t>
  </si>
  <si>
    <t>Силовое электрооборудование</t>
  </si>
  <si>
    <t>Внутреннее электроосвещение</t>
  </si>
  <si>
    <t>АСУТП</t>
  </si>
  <si>
    <t>оборудование КИП
диспетчеризация</t>
  </si>
  <si>
    <t>Сети электроснабжения</t>
  </si>
  <si>
    <t>Электроснабжение КНС (кабельные линии 0,4 кВ)</t>
  </si>
  <si>
    <t>кабель</t>
  </si>
  <si>
    <t>Сети связи</t>
  </si>
  <si>
    <t>труба ПНД 110мм
колодцы</t>
  </si>
  <si>
    <t>м
шт</t>
  </si>
  <si>
    <t>786
10</t>
  </si>
  <si>
    <t>Наружные сети канализации</t>
  </si>
  <si>
    <t>Наружные сети канализации (напорная)</t>
  </si>
  <si>
    <t>труба ВЧШГ 600 мм
камеры</t>
  </si>
  <si>
    <t>3217
9</t>
  </si>
  <si>
    <t>Наружные сети канализации (самотечная)</t>
  </si>
  <si>
    <t>камеры
металлич.крепления (бурен.и крепл труб)</t>
  </si>
  <si>
    <t>шт
м</t>
  </si>
  <si>
    <t>4
1461</t>
  </si>
  <si>
    <t>Благоустройство и озеленение территории</t>
  </si>
  <si>
    <t>Наружное электроосвещение</t>
  </si>
  <si>
    <t>металлич.опоры</t>
  </si>
  <si>
    <t>Дорожки, тротуары</t>
  </si>
  <si>
    <t>проезж.часть
отмостка, тротуар
бортовой камень</t>
  </si>
  <si>
    <t>м2
м2
м</t>
  </si>
  <si>
    <t>843
158
298</t>
  </si>
  <si>
    <t>Озеленение</t>
  </si>
  <si>
    <t xml:space="preserve">Прочие  работы </t>
  </si>
  <si>
    <t xml:space="preserve">Пуско-наладочные работы </t>
  </si>
  <si>
    <t>1.2.</t>
  </si>
  <si>
    <t>1.1.1.</t>
  </si>
  <si>
    <t>1.1.2.</t>
  </si>
  <si>
    <t>1.1.3.</t>
  </si>
  <si>
    <t>1.1.4.</t>
  </si>
  <si>
    <t>1.1.5.</t>
  </si>
  <si>
    <t>1.1.6.</t>
  </si>
  <si>
    <t>1.1.7.</t>
  </si>
  <si>
    <t>1.1.8.</t>
  </si>
  <si>
    <t>1.1.9.</t>
  </si>
  <si>
    <t>1.1.10.</t>
  </si>
  <si>
    <t>1.1.11.</t>
  </si>
  <si>
    <t>1.2.1.</t>
  </si>
  <si>
    <t>1.3.</t>
  </si>
  <si>
    <t>1.3.1.</t>
  </si>
  <si>
    <t>1.4.</t>
  </si>
  <si>
    <t>1.4.1.</t>
  </si>
  <si>
    <t>1.4.2.</t>
  </si>
  <si>
    <t>1.5.</t>
  </si>
  <si>
    <t>1.5.1.</t>
  </si>
  <si>
    <t>1.5.2.</t>
  </si>
  <si>
    <t>1.5.3.</t>
  </si>
  <si>
    <t>Дополнительные затраты при производстве СМР в зимнее время</t>
  </si>
  <si>
    <t>Средства на покрытие затрат строительных организаций по добровольному страхованию</t>
  </si>
  <si>
    <t>1.6.</t>
  </si>
  <si>
    <t>1.6.1.</t>
  </si>
  <si>
    <t>1.6.2.</t>
  </si>
  <si>
    <t>1.6.3.</t>
  </si>
  <si>
    <t>1.6.4.</t>
  </si>
  <si>
    <t>2.</t>
  </si>
  <si>
    <t xml:space="preserve">Канализационная насосная станция № 1 (КНС № 1) включая напорные трубопроводы с аварийно-регулирующим резервуаром № 1 (АРР №1) </t>
  </si>
  <si>
    <t xml:space="preserve">
</t>
  </si>
  <si>
    <t>Ливнёвые очистные сооружения №1 (ЛОС №1)</t>
  </si>
  <si>
    <t>Стены наружные</t>
  </si>
  <si>
    <t>теплоизоляция со штукатуркой</t>
  </si>
  <si>
    <t>окраска фасадной краской</t>
  </si>
  <si>
    <t>облицовка искусственным камнем</t>
  </si>
  <si>
    <t>Подпорные стенки</t>
  </si>
  <si>
    <t>штукатурка по сетке</t>
  </si>
  <si>
    <t>облицовка искусственным камнем с установкой накрывочных элементов</t>
  </si>
  <si>
    <t>Внутренние стены</t>
  </si>
  <si>
    <t>армированная кладка стен из кирпича М100 на растворе М75</t>
  </si>
  <si>
    <t>Отделочные работы</t>
  </si>
  <si>
    <t>затирка поверхности стен цементно-песчаным раствором</t>
  </si>
  <si>
    <t>штукатурка/ штукатурка по сетке</t>
  </si>
  <si>
    <t>53,7/682,1</t>
  </si>
  <si>
    <t>утепление кладки минераловатными плитами</t>
  </si>
  <si>
    <t>облицовка стен глазурованной плиткой</t>
  </si>
  <si>
    <t>окраска водоэмульсионной краской</t>
  </si>
  <si>
    <t>штукатурка и окраска водоэмульсионной краской откосов</t>
  </si>
  <si>
    <t>затирка потолков цементно-песчаным раствором</t>
  </si>
  <si>
    <t>подвесной потолок Армстронг</t>
  </si>
  <si>
    <t>устройство полов из керамической плитки</t>
  </si>
  <si>
    <t>линолеум по полимерцементной стяжке</t>
  </si>
  <si>
    <t>стяжка цементно-песчаная толщиной 30мм</t>
  </si>
  <si>
    <t>наливной пол (покрытие, стяжка, грунтовка, разделительный слой из полиэтиленовый пленки)</t>
  </si>
  <si>
    <t>керамзитобетон (толщиной от 50 до 85мм)</t>
  </si>
  <si>
    <t>Кровельные материалы</t>
  </si>
  <si>
    <t>двухслойное покрытие верхний слой - ИКОПАЛ ЭКП, нижний слой - ИКОПАЛ ЭПП+геотекстиль+утепление минераловатными плитами+армированная стяжка+стяжка цементно-песчаная толщиной 20 мм</t>
  </si>
  <si>
    <t>усиление кровельного ковра (ЭКП, ЭПП)</t>
  </si>
  <si>
    <t>керамзитовый гравий с проливкой цементным молочком</t>
  </si>
  <si>
    <t>пароизоляция в один слой</t>
  </si>
  <si>
    <t>устройство фартука</t>
  </si>
  <si>
    <t>Заполнение дверных проемов</t>
  </si>
  <si>
    <t>ДГ21-7</t>
  </si>
  <si>
    <t>ДГ 21-9</t>
  </si>
  <si>
    <t>противопожарные двери</t>
  </si>
  <si>
    <t>внутренние и наружные (алюминиевый профиль+утепление) металлические двери</t>
  </si>
  <si>
    <t>Ворота</t>
  </si>
  <si>
    <t>ворота распашные с калиткой</t>
  </si>
  <si>
    <t>Оконные блоки</t>
  </si>
  <si>
    <t>ОКА-1</t>
  </si>
  <si>
    <t>ОКА-2</t>
  </si>
  <si>
    <t>Жалюзийные проемы</t>
  </si>
  <si>
    <t>жалюзийный блок из алюминиевого профиля</t>
  </si>
  <si>
    <t>Перемычки</t>
  </si>
  <si>
    <t>2ПБ13-1</t>
  </si>
  <si>
    <t>Земляные работы</t>
  </si>
  <si>
    <t>разработка грунта с перевозкой и обратной засыпкой</t>
  </si>
  <si>
    <t>Котлован в шпунтовом закреплении</t>
  </si>
  <si>
    <t>шпунт Ларсена</t>
  </si>
  <si>
    <t>шт/м</t>
  </si>
  <si>
    <t>Разработка грунта</t>
  </si>
  <si>
    <t>разработка, вывоз грунта</t>
  </si>
  <si>
    <t>Перемещение</t>
  </si>
  <si>
    <t>перемещение грунта бульдозером</t>
  </si>
  <si>
    <t>Фундамент очистного сооружения</t>
  </si>
  <si>
    <t>подготовка бетон В15, W12</t>
  </si>
  <si>
    <t>бетон В35</t>
  </si>
  <si>
    <t>арматурная сталь</t>
  </si>
  <si>
    <t>тн</t>
  </si>
  <si>
    <t>разуклонка по днищу, бетон В15</t>
  </si>
  <si>
    <t>Внешние стены</t>
  </si>
  <si>
    <t>пенопекс, штукатурка</t>
  </si>
  <si>
    <t>гидроизоляция битумная</t>
  </si>
  <si>
    <t>закладные детали</t>
  </si>
  <si>
    <t>профиль Максжойнт В</t>
  </si>
  <si>
    <t>бетон В35 W12</t>
  </si>
  <si>
    <t>лестницы-стремянки</t>
  </si>
  <si>
    <t>решетки</t>
  </si>
  <si>
    <t>Плиты перекрытия на отметке -4,00</t>
  </si>
  <si>
    <t>Приямки</t>
  </si>
  <si>
    <t>Электрощитовая</t>
  </si>
  <si>
    <t>стойки</t>
  </si>
  <si>
    <t>щиты</t>
  </si>
  <si>
    <t>балки перекрытия</t>
  </si>
  <si>
    <t>Плиты перекрытия на отметке 0,00</t>
  </si>
  <si>
    <t>плита УОП-6</t>
  </si>
  <si>
    <t>плита КП-12</t>
  </si>
  <si>
    <t>люк чугунный</t>
  </si>
  <si>
    <t>стальные щиты</t>
  </si>
  <si>
    <t>Балка монолитная 1</t>
  </si>
  <si>
    <t>Балка монолитная 2</t>
  </si>
  <si>
    <t>Плита покрытия монолитная на отметке -0,400</t>
  </si>
  <si>
    <t>пароизоляция, утеплитель Пеноплекс, асфальтобетон тип Б, прослойка Армдор-50, гидроизоляция</t>
  </si>
  <si>
    <t>щебеночно-мастичный асфальтобетон толщина 50мм</t>
  </si>
  <si>
    <t>Площадка обезвоживания осадка</t>
  </si>
  <si>
    <t>пеноплекс</t>
  </si>
  <si>
    <t>гидроизоляция Макссил Супер</t>
  </si>
  <si>
    <t>окраска металлоконструкций</t>
  </si>
  <si>
    <t>Подмости для сооружения стен и распорок</t>
  </si>
  <si>
    <t>монтаж, демонтаж конструкций</t>
  </si>
  <si>
    <t xml:space="preserve"> тн</t>
  </si>
  <si>
    <t>Стены железобетонные</t>
  </si>
  <si>
    <t>бетон В35 W6</t>
  </si>
  <si>
    <t>пеноплекс марки 35, клей на основе битума</t>
  </si>
  <si>
    <t>гидроизоляция Массил Супер</t>
  </si>
  <si>
    <t>Колонны</t>
  </si>
  <si>
    <t>Железобетонная обойма ворот</t>
  </si>
  <si>
    <t>закладные изделия (МН 557, МН 201-2)</t>
  </si>
  <si>
    <t>Сборный железобетон</t>
  </si>
  <si>
    <t>балки для покрытий МБСП12-2АтY</t>
  </si>
  <si>
    <t>плиты железобетонные ПГ-5АтYТ</t>
  </si>
  <si>
    <t>Пожарная лестница</t>
  </si>
  <si>
    <t>металлические конструкции</t>
  </si>
  <si>
    <t>огрунтовка и окраска металлических конструкций</t>
  </si>
  <si>
    <t>Конструкции металлические (надземная часть),
в том числе:</t>
  </si>
  <si>
    <t>Металлические площадки</t>
  </si>
  <si>
    <t>балки</t>
  </si>
  <si>
    <t>связи</t>
  </si>
  <si>
    <t>настил</t>
  </si>
  <si>
    <t>ограждение</t>
  </si>
  <si>
    <t>лестницы ЛГФ 45-30.9</t>
  </si>
  <si>
    <t>лестницы ЛГФ 45-18.9</t>
  </si>
  <si>
    <t>ограждение ОЛГ 45-10.30</t>
  </si>
  <si>
    <t>ограждение ОЛГ 45-10.18</t>
  </si>
  <si>
    <t>окраска металлоконструкций эмалью ПФ-115, грунтовка металлоконструкций грунтовкой ГФ-021 за два раза</t>
  </si>
  <si>
    <t>Конструкции Ж/Б. Подпорная стенка,
в том числе:</t>
  </si>
  <si>
    <t>разработка грунта с погрузкой и вывозом</t>
  </si>
  <si>
    <t>Металлические крепления котлована</t>
  </si>
  <si>
    <t>шнековое бурение скважин, крепление скважин (с извлечением 50%, без извлечения 50%)</t>
  </si>
  <si>
    <t>26/198,72</t>
  </si>
  <si>
    <t>устройство и разборка забирки из досок</t>
  </si>
  <si>
    <t>с извлечением</t>
  </si>
  <si>
    <t>без извлечения</t>
  </si>
  <si>
    <t>Подпорная стенка</t>
  </si>
  <si>
    <t>основание из песка</t>
  </si>
  <si>
    <t>подготовка из бетона В7,5</t>
  </si>
  <si>
    <t>обмазочная изоляция битумом с защитой цементным раствором</t>
  </si>
  <si>
    <t>изоляция стен битумом БН-IV</t>
  </si>
  <si>
    <t>труба диаметром 50мм</t>
  </si>
  <si>
    <t>щебень 10-25мм</t>
  </si>
  <si>
    <t>песок</t>
  </si>
  <si>
    <t>Подземная часть</t>
  </si>
  <si>
    <t>оборудование</t>
  </si>
  <si>
    <t>трубопроводы</t>
  </si>
  <si>
    <t>фасонные части (отводы, тройники, переходы)</t>
  </si>
  <si>
    <t>грунтовка металлоконструкций</t>
  </si>
  <si>
    <t>Надземная часть</t>
  </si>
  <si>
    <t>трап ТР-50</t>
  </si>
  <si>
    <t xml:space="preserve">м </t>
  </si>
  <si>
    <t>фасонные части (тройники, отводы, переходы)</t>
  </si>
  <si>
    <t>заглушка фланцевая</t>
  </si>
  <si>
    <t>фланцы с прокладками под фланец</t>
  </si>
  <si>
    <t>опоры трубопроводов (бетон В22,5)</t>
  </si>
  <si>
    <t>окраска трубопроводов эмалью ПФ-115</t>
  </si>
  <si>
    <t>Отопление и вентиляция,
в том числе:</t>
  </si>
  <si>
    <t>воздуховоды из оцинкованной стали</t>
  </si>
  <si>
    <t>п.м/м2</t>
  </si>
  <si>
    <t>105/132,3</t>
  </si>
  <si>
    <t>решетки для воздуховодов</t>
  </si>
  <si>
    <t>дверь герметическая утепленная</t>
  </si>
  <si>
    <t>Воздухозаборная решетка</t>
  </si>
  <si>
    <t>шумоглушитель</t>
  </si>
  <si>
    <t>Отопление</t>
  </si>
  <si>
    <t>радиатор биметаллический</t>
  </si>
  <si>
    <t>панельные радиаторы</t>
  </si>
  <si>
    <t>трубопроводы с изоляцией Термофлекс</t>
  </si>
  <si>
    <t>трубный распределитель</t>
  </si>
  <si>
    <t>клапан с отводом, соединительная трубка, термостатический элемент</t>
  </si>
  <si>
    <t>автоматический воздухоотводчик</t>
  </si>
  <si>
    <t>шаровой кран полнопроходный</t>
  </si>
  <si>
    <t>прокладка провода МКШ</t>
  </si>
  <si>
    <t>прокладка кабеля ВВГнг-LS</t>
  </si>
  <si>
    <t>холодное водоснабжение из ст.оцинк.труб</t>
  </si>
  <si>
    <t>водомерный узел Ф25мм</t>
  </si>
  <si>
    <t>горячее водоснабжение из ст.оцинк.труб</t>
  </si>
  <si>
    <t>канализация из чугунных (4м) и полиэтиленовых труб</t>
  </si>
  <si>
    <t>водосток из чугунных труб Ф100мм</t>
  </si>
  <si>
    <t>сантехника (умывальник и унитаз)</t>
  </si>
  <si>
    <t>Автоматизация узла учёта холодной воды для ВРУ,
в том числе:</t>
  </si>
  <si>
    <t>прокладка провода ПВ3 и кабеля ВВГнг-LS</t>
  </si>
  <si>
    <t>Автоматизация системы отопления,
в том числе:</t>
  </si>
  <si>
    <t>прокладка провода телефонного ТРП</t>
  </si>
  <si>
    <t xml:space="preserve">установка радиоприемника </t>
  </si>
  <si>
    <t>шт.</t>
  </si>
  <si>
    <t>прокладка кабеля для устройства пожарной сигнализации</t>
  </si>
  <si>
    <t>прокладка кабеля для устройства оповещения</t>
  </si>
  <si>
    <t>прокладка кабеля для устройства охранной сигнализации и контроля доступа</t>
  </si>
  <si>
    <t>прокладка кабеля для устройства видеонаблюдения</t>
  </si>
  <si>
    <t>ВСЕГО ПО П.1</t>
  </si>
  <si>
    <t>Индивидуальный тепловой пункт</t>
  </si>
  <si>
    <t>Силовое электрооборудование ИТП,
в том числе:</t>
  </si>
  <si>
    <t>2.4.</t>
  </si>
  <si>
    <t>Внутреннее электроосвещение ИТП</t>
  </si>
  <si>
    <t>3.</t>
  </si>
  <si>
    <t>Электроснабжение ЛОС №1 (кабельные линии 0,4 кВ)</t>
  </si>
  <si>
    <t xml:space="preserve">прокладка кабеля АПвзБбШп </t>
  </si>
  <si>
    <t>ТП-1 (2БКТП-1000 кВа)</t>
  </si>
  <si>
    <t>строительно-монтажные работы по установке БКТП</t>
  </si>
  <si>
    <t>подстанция</t>
  </si>
  <si>
    <t>разработка грунта с перевоз-кой и частичной засыпкой песком</t>
  </si>
  <si>
    <t xml:space="preserve">прокладка труб ПЭ </t>
  </si>
  <si>
    <t xml:space="preserve">устройство колодцев </t>
  </si>
  <si>
    <t>трубопроводы (ППУ)</t>
  </si>
  <si>
    <t>водовыпуск Ф400мм</t>
  </si>
  <si>
    <t>трасса (ППУ. Узлы). Бетон М150-350 (W6)</t>
  </si>
  <si>
    <t>трасса (ППУ. Каналы). Бетон М150-350 (W6).</t>
  </si>
  <si>
    <t>монтажные работы</t>
  </si>
  <si>
    <t>прокладка трубопроводов Ф50мм и кабеля</t>
  </si>
  <si>
    <t>материалы</t>
  </si>
  <si>
    <t>устройство ковера</t>
  </si>
  <si>
    <t>разработка грунта с перевоз-кой и засыпкой песком</t>
  </si>
  <si>
    <t>трубопроводы ВЧШГ</t>
  </si>
  <si>
    <t>врезка Ф100мм</t>
  </si>
  <si>
    <t>трубопроводы в футляре Ф300мм</t>
  </si>
  <si>
    <t>установка задвижек Ф50-100мм</t>
  </si>
  <si>
    <t>строительные работы</t>
  </si>
  <si>
    <t>металлические крепления из труб Ф219мм (шнековое бурение)</t>
  </si>
  <si>
    <t>трубопроводы из труб ВЧШГ</t>
  </si>
  <si>
    <t>стальные футляры Ф400мм</t>
  </si>
  <si>
    <t>обоймы М200</t>
  </si>
  <si>
    <t>камеры ж/б М350 (W) (3шт.)</t>
  </si>
  <si>
    <t>металлические крепления из труб Ф219мм</t>
  </si>
  <si>
    <t>трубопроводы КОРСИС Ф500 (323м), Ф800мм (101м) и Ф1200мм (160м)</t>
  </si>
  <si>
    <t>основания под трубы (песок - 342м, бетон М100 - 124,5м, ж/б М200- 101м</t>
  </si>
  <si>
    <t>обоймы М100</t>
  </si>
  <si>
    <t>Наружные сети дождевой канализации (камеры),
в том числе:</t>
  </si>
  <si>
    <t>дождеприёмные колодцы</t>
  </si>
  <si>
    <t>монолитное ж/б основание для колодцев М350 (W6)</t>
  </si>
  <si>
    <t>колодцы 13шт. М350 (W6)</t>
  </si>
  <si>
    <t>устройство свай Ф112мм</t>
  </si>
  <si>
    <t>иглофильтры Ф48мм</t>
  </si>
  <si>
    <t>разработка грунта с перевоз-кой и демонтаж плит (693м3)</t>
  </si>
  <si>
    <t>устройство проезжей части (песок 40см, бетон В7,5 18см., а/б тип1 6см, а/б типВ 5см)</t>
  </si>
  <si>
    <t>устройство тротуаров(песок 30см, щебень 15см, а/б тип1 5см, а/б тип Д 3см.)</t>
  </si>
  <si>
    <t>устройство отмостки (песок 25см, бетон В15 8-15см, а/б тип Л 3см)</t>
  </si>
  <si>
    <t>устройство бортового камня</t>
  </si>
  <si>
    <t>водоотводный лоток М250 (W6)</t>
  </si>
  <si>
    <t>металлическое ограждение</t>
  </si>
  <si>
    <t>газон</t>
  </si>
  <si>
    <t>откосы</t>
  </si>
  <si>
    <t>уход</t>
  </si>
  <si>
    <t>газон и уход</t>
  </si>
  <si>
    <t>2.1.1.</t>
  </si>
  <si>
    <t>Ливнёвые очистные сооружения</t>
  </si>
  <si>
    <t>Архитектурные решения (ЛОС №1), в том числе:</t>
  </si>
  <si>
    <t>Конструкции Ж/Б и металлические (очистные, электрощитовая), в том числе:</t>
  </si>
  <si>
    <t>2.1.2.</t>
  </si>
  <si>
    <t>2.1.3.</t>
  </si>
  <si>
    <t>Конструкции Ж/Б (надземная часть), в том числе:</t>
  </si>
  <si>
    <t>2.1.4.</t>
  </si>
  <si>
    <t>2.1.5.</t>
  </si>
  <si>
    <t>Технологическое оборудование, в том числе:</t>
  </si>
  <si>
    <t>2.1.6.</t>
  </si>
  <si>
    <t>2.1.7.</t>
  </si>
  <si>
    <t>2.1.8.</t>
  </si>
  <si>
    <t>Силовое электрооборудование, в том числе:</t>
  </si>
  <si>
    <t>Внутренние устройства (водопровод, канализация), в том числе:</t>
  </si>
  <si>
    <t>2.1.9.</t>
  </si>
  <si>
    <t>2.1.10.</t>
  </si>
  <si>
    <t>2.1.11.</t>
  </si>
  <si>
    <t>2.1.12.</t>
  </si>
  <si>
    <t>2.1.13.</t>
  </si>
  <si>
    <t>2.1.14.</t>
  </si>
  <si>
    <t>Автоматизация системы отопления, в том числе:</t>
  </si>
  <si>
    <t>Внутренние сети связи и охранно-пожарная сигнализация, в том числе:</t>
  </si>
  <si>
    <t>АСУТП, в том числе:</t>
  </si>
  <si>
    <t>2.2.1.</t>
  </si>
  <si>
    <t>2.2.2.</t>
  </si>
  <si>
    <t>2.2.3.</t>
  </si>
  <si>
    <t>2.2.4.</t>
  </si>
  <si>
    <t>Объекты энергетического хозяйства, в том числе:</t>
  </si>
  <si>
    <t>2.3.1.</t>
  </si>
  <si>
    <t>2.3.2.</t>
  </si>
  <si>
    <t>Сети связи, в том числе:</t>
  </si>
  <si>
    <t>Тепломеханические решения тепловых сетей, в том числе:</t>
  </si>
  <si>
    <t>Контроль ППУ изоляции тепловых сетей, в том числе:</t>
  </si>
  <si>
    <t>Сети дождевой канализации, в том числе:</t>
  </si>
  <si>
    <t>Наружные сети канализации, в том числе:</t>
  </si>
  <si>
    <t>Наружные сети водопровода, в том числе:</t>
  </si>
  <si>
    <t>Грунтоцементные сваи, в том числе:</t>
  </si>
  <si>
    <t>Водопонижение вакуумными УВВ-3 иглофильтрами</t>
  </si>
  <si>
    <t>Ограждение площадки ЛОС №1,7 в том числе:</t>
  </si>
  <si>
    <t>2.5.</t>
  </si>
  <si>
    <t>2.5.1.</t>
  </si>
  <si>
    <t>2.6.</t>
  </si>
  <si>
    <t>2.7.</t>
  </si>
  <si>
    <t>2.8.</t>
  </si>
  <si>
    <t>2.8.1.</t>
  </si>
  <si>
    <t>2.9.</t>
  </si>
  <si>
    <t>2.10.</t>
  </si>
  <si>
    <t>2.11.</t>
  </si>
  <si>
    <t>2.11.1.</t>
  </si>
  <si>
    <t>2.11.2.</t>
  </si>
  <si>
    <t>2.12.</t>
  </si>
  <si>
    <t>2.12.1.</t>
  </si>
  <si>
    <t>2.12.2.</t>
  </si>
  <si>
    <t>2.12.3.</t>
  </si>
  <si>
    <t>2.12.4.</t>
  </si>
  <si>
    <t>Пуско-наладочные работы</t>
  </si>
  <si>
    <t>Стационарный снегоплавильный пункт (ССП 1)</t>
  </si>
  <si>
    <t>Здание операторской</t>
  </si>
  <si>
    <t>Одноэтажное наземное здание размером в осях 9,0 х3,0 м, высотой 3,0 м</t>
  </si>
  <si>
    <t>Прокладка телекоммуникационной канализации</t>
  </si>
  <si>
    <t>труба гофрированная полиэтиленовая жесткая диам. 110мм</t>
  </si>
  <si>
    <t>км</t>
  </si>
  <si>
    <t>Сети связи и охраннопожарной сигнализации</t>
  </si>
  <si>
    <t>труба ПНД диам. 76мм</t>
  </si>
  <si>
    <t>Заземление</t>
  </si>
  <si>
    <t xml:space="preserve">сталь полосовая </t>
  </si>
  <si>
    <t>100м</t>
  </si>
  <si>
    <t xml:space="preserve">вертикальный заземлитель 3м </t>
  </si>
  <si>
    <t>10шт</t>
  </si>
  <si>
    <t>Снегоплавильная установка производительностью 2500м3/сут</t>
  </si>
  <si>
    <t>Внутриплощадочные кабельные сети</t>
  </si>
  <si>
    <t>кабель ВБбШв 5х25, кабель ВВГнг-LS 3х2,5</t>
  </si>
  <si>
    <t>Наружное освещение</t>
  </si>
  <si>
    <t>опора металлическая 9м - 8шт,  кабель ВБбШв 5х6мм2 - 160м</t>
  </si>
  <si>
    <t>Благоустройство и озеленение</t>
  </si>
  <si>
    <t>устройство площадок и проездов</t>
  </si>
  <si>
    <t>устройство газона посевного</t>
  </si>
  <si>
    <t>Наружные сети водопровода</t>
  </si>
  <si>
    <t>труба чугунная диам. 100</t>
  </si>
  <si>
    <t>труба ПЭ100 SDR17</t>
  </si>
  <si>
    <t>труба чугунная диам. 100-200 мм</t>
  </si>
  <si>
    <t>труба ПЭ в ППУ изоляции в непроходном канале</t>
  </si>
  <si>
    <t>Кабельные линии 0,4 кВ</t>
  </si>
  <si>
    <t>кабель АПвзБбШп- 1кВ 4х70</t>
  </si>
  <si>
    <t>Наружные сети дождевой канализации</t>
  </si>
  <si>
    <t>труба полипропиленовая Корсис Про</t>
  </si>
  <si>
    <t>3.1.1.</t>
  </si>
  <si>
    <t>3.1.2.</t>
  </si>
  <si>
    <t>3.1.3.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</si>
  <si>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</si>
  <si>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</si>
  <si>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</si>
  <si>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</si>
  <si>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</si>
  <si>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</si>
  <si>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</si>
  <si>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</si>
  <si>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</si>
  <si>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</si>
  <si>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Страхование объекты</t>
  </si>
  <si>
    <t>Дополнительный диспетчерский пункт для обслуживания энергетического коллектора</t>
  </si>
  <si>
    <t>4.</t>
  </si>
  <si>
    <t>Конструктивные решения, в том числе:</t>
  </si>
  <si>
    <t>разработка грунта с перевоз-кой и укреплением бермы</t>
  </si>
  <si>
    <t>Фундамент</t>
  </si>
  <si>
    <t>бетонная подготовка В7,5</t>
  </si>
  <si>
    <t>ж/б плита  В25</t>
  </si>
  <si>
    <t>Стены</t>
  </si>
  <si>
    <t>бетон В25</t>
  </si>
  <si>
    <t>Стена парапета</t>
  </si>
  <si>
    <t xml:space="preserve">бетон В25 </t>
  </si>
  <si>
    <t>Плита перекрытия</t>
  </si>
  <si>
    <t>Плита покрытия</t>
  </si>
  <si>
    <t>перемычки металлические</t>
  </si>
  <si>
    <t>Лестницы</t>
  </si>
  <si>
    <t>Крепление перегородок</t>
  </si>
  <si>
    <t>металоконструкции</t>
  </si>
  <si>
    <t>Наружные приямки</t>
  </si>
  <si>
    <t>бетон В7,5</t>
  </si>
  <si>
    <t>арматурая сталь</t>
  </si>
  <si>
    <t>Транспорт грунта</t>
  </si>
  <si>
    <t>Архитектурные решения, в том числе:</t>
  </si>
  <si>
    <t>Кирпичные стены и перегородки</t>
  </si>
  <si>
    <t>кладка перегородок</t>
  </si>
  <si>
    <t>кладка стенок с армированием, гидроизоляция стен</t>
  </si>
  <si>
    <t>укладка перемычек</t>
  </si>
  <si>
    <t>Кровля</t>
  </si>
  <si>
    <t>двухслойное покрытие верхний слой - ИЗОПЛАСТ ЭКП, нижний слой - ИЗОПЛАСТ ЭПП+утепление минераловатными плитами+армированная стяжка+стяжка цементно-песчаная толщиной 30 мм</t>
  </si>
  <si>
    <t>Окна и двери</t>
  </si>
  <si>
    <t>Внутренние отделочные работы</t>
  </si>
  <si>
    <t>потолки (штукатурка, подвесной потолок типа Армстронг, подвесной реечный потолок, окраска в/э краской)</t>
  </si>
  <si>
    <t>стены и перегородки (штукатурка и окраска в/э краской, минвата)</t>
  </si>
  <si>
    <t>полы (стяжка+керамическая плитка)</t>
  </si>
  <si>
    <t>Наружная отделка</t>
  </si>
  <si>
    <t>цоколь</t>
  </si>
  <si>
    <t>отделка фасадов искусственным камнем и панелями</t>
  </si>
  <si>
    <t>козырек (обшивка снизу)</t>
  </si>
  <si>
    <t>Другие работы</t>
  </si>
  <si>
    <t>металлоконструкции</t>
  </si>
  <si>
    <t>молниезащиты</t>
  </si>
  <si>
    <t>устройство стока</t>
  </si>
  <si>
    <t>отмостка</t>
  </si>
  <si>
    <t>Леса строительные</t>
  </si>
  <si>
    <t>установка и разборка лесов</t>
  </si>
  <si>
    <t>Вентиляция, в том числе:</t>
  </si>
  <si>
    <t>Сантехнические работы</t>
  </si>
  <si>
    <t>канальный вентилятор</t>
  </si>
  <si>
    <t>трубы стальные</t>
  </si>
  <si>
    <t>воздуховоды</t>
  </si>
  <si>
    <t>Монтажные работы</t>
  </si>
  <si>
    <t>блок сплит-системы</t>
  </si>
  <si>
    <t>Отопление, в том числе:</t>
  </si>
  <si>
    <t>воздухоотводчики</t>
  </si>
  <si>
    <t>радиаторы стальные</t>
  </si>
  <si>
    <t>электрообогреватели</t>
  </si>
  <si>
    <t>Теплоснабжение, в том числе:</t>
  </si>
  <si>
    <t>насосы</t>
  </si>
  <si>
    <t>краны шаровые</t>
  </si>
  <si>
    <t>клапан двухходовый</t>
  </si>
  <si>
    <t>Внутренние сети водопровода, в том числе:</t>
  </si>
  <si>
    <t>Водопровод хозяйственно-питьевой В1</t>
  </si>
  <si>
    <t>трубы полиэтиленовые</t>
  </si>
  <si>
    <t>водомерный узел</t>
  </si>
  <si>
    <t>водомерная вставка</t>
  </si>
  <si>
    <t>Горячее водоснабжение ТЗ</t>
  </si>
  <si>
    <t>Внутренние сети канализации, в том числе:</t>
  </si>
  <si>
    <t>Хозяйственно-бытовая канализация К1</t>
  </si>
  <si>
    <t>канализация из чугунных и полиэтиленовых труб</t>
  </si>
  <si>
    <t>сантехника (умывальник, душевая и унитаз)</t>
  </si>
  <si>
    <t>Канализация дренажная напорная К2Н</t>
  </si>
  <si>
    <t>канализация из чугунных и стальных труб</t>
  </si>
  <si>
    <t>насосы центробежные</t>
  </si>
  <si>
    <t>шкаф управления</t>
  </si>
  <si>
    <t>Электромонтажные работы, в том числе:</t>
  </si>
  <si>
    <t>Строительные работы</t>
  </si>
  <si>
    <t xml:space="preserve">разработка грунта с обратной засыпкой </t>
  </si>
  <si>
    <t>Монтажные работы и материалы</t>
  </si>
  <si>
    <t>прокладка кабеля</t>
  </si>
  <si>
    <t>Оборудование</t>
  </si>
  <si>
    <t>Автоматизация и диспетчеризация вентсистем, в том числе:</t>
  </si>
  <si>
    <t xml:space="preserve">прокладка кабеля </t>
  </si>
  <si>
    <t>Охранно-пожарная сигнализация, в том числе:</t>
  </si>
  <si>
    <t>комплекс</t>
  </si>
  <si>
    <t>Электромонтажные работы. ИТП</t>
  </si>
  <si>
    <t>прокладка кабеля ВВГнг-LS и провода ПВ3</t>
  </si>
  <si>
    <t>Автоматизация и диспетчеризация ИТП</t>
  </si>
  <si>
    <t>прокладка кабеля КВВНнг</t>
  </si>
  <si>
    <t>Индивидуальный тепловой пункт. Узел учета тепла</t>
  </si>
  <si>
    <t>Дренажная насосная станция, в том числе:</t>
  </si>
  <si>
    <t>насос</t>
  </si>
  <si>
    <t>колодец</t>
  </si>
  <si>
    <t>Охранно-защитная дератизационная система</t>
  </si>
  <si>
    <t>Электроснабжение (кабельные линии 0,4 кВ)</t>
  </si>
  <si>
    <t>трубы НПВХ и чугунные</t>
  </si>
  <si>
    <t>колодец КК10.20</t>
  </si>
  <si>
    <t>разработка грунта с перевоз-кой и частичной засыпкой песком, водоотлив</t>
  </si>
  <si>
    <t>металлические крепления</t>
  </si>
  <si>
    <t>водовыпуск Ф200мм</t>
  </si>
  <si>
    <t>монтажные часть (ППУ)</t>
  </si>
  <si>
    <t>Оборудование (ППУ)</t>
  </si>
  <si>
    <t>прокладка трубопроводов Ф=50мм и кабеля в трубопроводе</t>
  </si>
  <si>
    <t>Наружные сети водоснабжения, в том числе:</t>
  </si>
  <si>
    <t>разработка грунта с перевоз-кой и засыпкой песком, водоотлив</t>
  </si>
  <si>
    <t>трубопроводы чугунные</t>
  </si>
  <si>
    <t>врезка ф100 мм</t>
  </si>
  <si>
    <t>трубопроводы в стальном футляре Ф300мм</t>
  </si>
  <si>
    <t>чугунные фасонные части</t>
  </si>
  <si>
    <t>задвижки бесколодезные</t>
  </si>
  <si>
    <t>основание</t>
  </si>
  <si>
    <t>Камеры</t>
  </si>
  <si>
    <t>Камера К-7/К-0</t>
  </si>
  <si>
    <t xml:space="preserve">разработка грунта с перевоз-кой и устройством насыпей </t>
  </si>
  <si>
    <t>Озеленение и устройство газона</t>
  </si>
  <si>
    <t>4.1.1.</t>
  </si>
  <si>
    <t>4.1.2.</t>
  </si>
  <si>
    <t>4.1.3.</t>
  </si>
  <si>
    <t>4.1.4.</t>
  </si>
  <si>
    <t>4.1.5.</t>
  </si>
  <si>
    <t>4.1.6.</t>
  </si>
  <si>
    <t>4.1.7.</t>
  </si>
  <si>
    <t>4.1.8.</t>
  </si>
  <si>
    <t>4.1.9.</t>
  </si>
  <si>
    <t>4.1.10.</t>
  </si>
  <si>
    <t>4.1.11.</t>
  </si>
  <si>
    <t>4.2.</t>
  </si>
  <si>
    <t>4.2.1.</t>
  </si>
  <si>
    <t>4.2.2.</t>
  </si>
  <si>
    <t>4.2.3.</t>
  </si>
  <si>
    <t>4.2.4.</t>
  </si>
  <si>
    <t>4.2.5.</t>
  </si>
  <si>
    <t>4.2.6.</t>
  </si>
  <si>
    <t>4.2.7.</t>
  </si>
  <si>
    <t>4.3.</t>
  </si>
  <si>
    <t>4.3.1.</t>
  </si>
  <si>
    <t>4.3.2.</t>
  </si>
  <si>
    <t>4.4.</t>
  </si>
  <si>
    <t>4.4.1.</t>
  </si>
  <si>
    <t>4.4.2.</t>
  </si>
  <si>
    <t>4.5.</t>
  </si>
  <si>
    <t>4.5.1.</t>
  </si>
  <si>
    <t>4.5.2.</t>
  </si>
  <si>
    <t>4.6.</t>
  </si>
  <si>
    <t>4.6.1.</t>
  </si>
  <si>
    <t>4.6.2.</t>
  </si>
  <si>
    <t>4.7.</t>
  </si>
  <si>
    <t>4.7.1.</t>
  </si>
  <si>
    <t>4.7.2.</t>
  </si>
  <si>
    <t>4.7.3.</t>
  </si>
  <si>
    <t>4.8.</t>
  </si>
  <si>
    <t>4.8.1.</t>
  </si>
  <si>
    <t>4.8.2.</t>
  </si>
  <si>
    <t>4.8.3.</t>
  </si>
  <si>
    <t>4.9.</t>
  </si>
  <si>
    <t>4.10.</t>
  </si>
  <si>
    <t>4.11.</t>
  </si>
  <si>
    <t>ИТП</t>
  </si>
  <si>
    <t>4.12.</t>
  </si>
  <si>
    <t>4.13.</t>
  </si>
  <si>
    <t>4.14.</t>
  </si>
  <si>
    <t>4.15.</t>
  </si>
  <si>
    <t>4.16.</t>
  </si>
  <si>
    <t>4.16.1.</t>
  </si>
  <si>
    <t>Автоматизация дренажной насосной станции</t>
  </si>
  <si>
    <t>4.17.</t>
  </si>
  <si>
    <t>4.18.</t>
  </si>
  <si>
    <t>4.19.</t>
  </si>
  <si>
    <t>4.19.1.</t>
  </si>
  <si>
    <t>Объекты транспортного хозяйства и связи, в том числе:</t>
  </si>
  <si>
    <t>4.20.</t>
  </si>
  <si>
    <t>4.20.1.</t>
  </si>
  <si>
    <t>Наружные сети и сооружения, в том числе:</t>
  </si>
  <si>
    <t>4.21.</t>
  </si>
  <si>
    <t>4.21.1.</t>
  </si>
  <si>
    <t>4.22.</t>
  </si>
  <si>
    <t>4.23.</t>
  </si>
  <si>
    <t>4.24.</t>
  </si>
  <si>
    <t>4.25.</t>
  </si>
  <si>
    <t>Благоустройство и озеленение, в том числе:</t>
  </si>
  <si>
    <t>4.26.</t>
  </si>
  <si>
    <t>4.26.1.</t>
  </si>
  <si>
    <t>Дренаж</t>
  </si>
  <si>
    <t>Дороги и тротуары</t>
  </si>
  <si>
    <t>4.27.</t>
  </si>
  <si>
    <t>Прочие работы и затраты</t>
  </si>
  <si>
    <t>4.28.</t>
  </si>
  <si>
    <t>4.28.1.</t>
  </si>
  <si>
    <t>4.28.2.</t>
  </si>
  <si>
    <t>4.28.3.</t>
  </si>
  <si>
    <t>4.28.4.</t>
  </si>
  <si>
    <t>3.11.1.</t>
  </si>
  <si>
    <t>3.11.2.</t>
  </si>
  <si>
    <t>3.11.3.</t>
  </si>
  <si>
    <t>3.11.4.</t>
  </si>
  <si>
    <t>Здание операторской, в том числе:</t>
  </si>
  <si>
    <t>3.1.4.</t>
  </si>
  <si>
    <t>3.2.1.</t>
  </si>
  <si>
    <t>Снегоплавильная установка, в том числе:</t>
  </si>
  <si>
    <t>Канализационная насосная станция №2 (КНС №2) с аварийно-регулирующим резервуаром № 2 (АРР №2), включая напорные трубопроводы</t>
  </si>
  <si>
    <t>5.</t>
  </si>
  <si>
    <t>Снос строений</t>
  </si>
  <si>
    <t>мет. забор h=2 м, L-194,2 м, трансформатор</t>
  </si>
  <si>
    <t>Вырубка и пересадка</t>
  </si>
  <si>
    <t>деревья 350 шт, кустарники -257</t>
  </si>
  <si>
    <t>350
257</t>
  </si>
  <si>
    <t>шпунт Ларсен Л-4
крепл. скважин
ЖБК монолит
металл</t>
  </si>
  <si>
    <t>шпунт Ларсен Л-4
земля, засыпка песком
ЖБК монолит
металл
а/бетон</t>
  </si>
  <si>
    <t>м
м3
м3
тн
м3</t>
  </si>
  <si>
    <t>7937,3
7184
1497,43
2,1
33,33</t>
  </si>
  <si>
    <t>земля, засыпка песком 
ЖБК монолит
металл</t>
  </si>
  <si>
    <t>м3
м3
тн</t>
  </si>
  <si>
    <t>469
101
2,081</t>
  </si>
  <si>
    <t>114,8
45,3</t>
  </si>
  <si>
    <t>Конструкции Ж/Б. Подпорная стенка</t>
  </si>
  <si>
    <t>земля, засыпка песком
ЖБК монолит
облиц. искуст. камнем</t>
  </si>
  <si>
    <t>м3
м3
м2</t>
  </si>
  <si>
    <t>2301
509,4
615,2</t>
  </si>
  <si>
    <t>4
11
18
195</t>
  </si>
  <si>
    <t>труба двухстен гофр. 110мм
колодцы</t>
  </si>
  <si>
    <t>432
9</t>
  </si>
  <si>
    <t>3683
7</t>
  </si>
  <si>
    <t>труба
камеры
металлич.крепления (бурен.и крепл труб)</t>
  </si>
  <si>
    <t>м
шт
м</t>
  </si>
  <si>
    <t>139,5
3
1372,8</t>
  </si>
  <si>
    <t>Дороги, тротуары</t>
  </si>
  <si>
    <t>проезж.часть
отмостка
бортовой камень</t>
  </si>
  <si>
    <t>673
188
269</t>
  </si>
  <si>
    <t>Ограждение площадки КНС</t>
  </si>
  <si>
    <t>металл.огражд h=2,5м</t>
  </si>
  <si>
    <t>деревья
кустарники 
куст.живая изгородь
газоны</t>
  </si>
  <si>
    <t>шт
шт
м
м2</t>
  </si>
  <si>
    <t>13
266
20,1
1505,68</t>
  </si>
  <si>
    <t>Подготовка территории строительства, в том числе:</t>
  </si>
  <si>
    <t>5.1.1.</t>
  </si>
  <si>
    <t>5.1.2.</t>
  </si>
  <si>
    <t>Здание КНС №2 с АРР №2, включая напорные трубопроводы, в том числе:</t>
  </si>
  <si>
    <t>5.2.1.</t>
  </si>
  <si>
    <t>5.2.2.</t>
  </si>
  <si>
    <t>5.2.3.</t>
  </si>
  <si>
    <t>5.2.4.</t>
  </si>
  <si>
    <t>5.2.5.</t>
  </si>
  <si>
    <t>5.2.6.</t>
  </si>
  <si>
    <t>5.2.7.</t>
  </si>
  <si>
    <t>5.2.8.</t>
  </si>
  <si>
    <t>5.2.9.</t>
  </si>
  <si>
    <t>5.2.10.</t>
  </si>
  <si>
    <t>5.2.11.</t>
  </si>
  <si>
    <t>5.2.12.</t>
  </si>
  <si>
    <t>5.3.1.</t>
  </si>
  <si>
    <t>5.4.1.</t>
  </si>
  <si>
    <t>5.5.1.</t>
  </si>
  <si>
    <t>5.5.2.</t>
  </si>
  <si>
    <t>5.6.1.</t>
  </si>
  <si>
    <t>5.6.2.</t>
  </si>
  <si>
    <t>5.6.3.</t>
  </si>
  <si>
    <t>5.6.4.</t>
  </si>
  <si>
    <t xml:space="preserve">Средства на покрытие затрат строительных организаций по добровольному страхованию </t>
  </si>
  <si>
    <t>5.7.1.</t>
  </si>
  <si>
    <t>5.7.2.</t>
  </si>
  <si>
    <t>5.7.3.</t>
  </si>
  <si>
    <t>5.7.4.</t>
  </si>
  <si>
    <t>Ливнёвые очистные сооружения №2 (ЛОС №2)</t>
  </si>
  <si>
    <t>6.</t>
  </si>
  <si>
    <t>Вырубка и пересадка зелёных насаждений</t>
  </si>
  <si>
    <t>Стены наружние</t>
  </si>
  <si>
    <t>теплоизоляция с штукатуркой</t>
  </si>
  <si>
    <t>облицовка искусственным камнем с установко накрывочных элементов</t>
  </si>
  <si>
    <t>армированая кладка стен из кирпича М100 на растворе М75</t>
  </si>
  <si>
    <t>отделка стен и перегородок</t>
  </si>
  <si>
    <t>штукатурка и окраска откосов в наружных проёмах</t>
  </si>
  <si>
    <t>штукатурка и окраска откосов в проёмах внутренних стен и перегородок</t>
  </si>
  <si>
    <t>потолки</t>
  </si>
  <si>
    <t>покрытие пола</t>
  </si>
  <si>
    <t>двери марки ДГ</t>
  </si>
  <si>
    <t>Котлован в шпунтовом креплении (№20)+пионерский</t>
  </si>
  <si>
    <t xml:space="preserve"> бетон В25, W12</t>
  </si>
  <si>
    <t>Наружные стены</t>
  </si>
  <si>
    <t>бетон В25 W12</t>
  </si>
  <si>
    <t>Лоток</t>
  </si>
  <si>
    <t>бетон В25, W12</t>
  </si>
  <si>
    <t>Бетонная заливка</t>
  </si>
  <si>
    <t xml:space="preserve">бетон </t>
  </si>
  <si>
    <t>Монолитное ж/б перекрытия на отметке -3,6</t>
  </si>
  <si>
    <t>Монолитное ж/б перекрытия на отметке -0,1, - 0,4</t>
  </si>
  <si>
    <t>а/б тех.площадка</t>
  </si>
  <si>
    <t>Монолитная ж/б балка перекрытия (отм. -0,1 по оси 5)</t>
  </si>
  <si>
    <t>каркас</t>
  </si>
  <si>
    <t>Наружные стены (от отм. -0,1 до отм. 8,62)</t>
  </si>
  <si>
    <t>профиль Максджоинт</t>
  </si>
  <si>
    <t>обойма бетон В15 W8</t>
  </si>
  <si>
    <t>дренаж (щебень + песок)</t>
  </si>
  <si>
    <t>Внутренний каркас  (оси 1-5; А-Ж)</t>
  </si>
  <si>
    <t>бетон В25 W6</t>
  </si>
  <si>
    <t>Покрытие (оси 1-5; А-Ж)</t>
  </si>
  <si>
    <t>плиты перекрытия</t>
  </si>
  <si>
    <t>покрытие спортплощадки (стяжка по сетке, гидроизоляция, покрытие Тэпинг)</t>
  </si>
  <si>
    <t>Металлические площадки (оси 1-5;          А-Ж) и наружное металлическое ограждение</t>
  </si>
  <si>
    <t>Монтаж ж/б конструкции (доп.)</t>
  </si>
  <si>
    <t>смесь сухая</t>
  </si>
  <si>
    <t>Подмости для сооружения стен и перекрытий</t>
  </si>
  <si>
    <t>Земляные работы (подпорная стена)</t>
  </si>
  <si>
    <t>134/265,32</t>
  </si>
  <si>
    <t>воздухозаборная решетка</t>
  </si>
  <si>
    <t>шаровый кран полнопроходный</t>
  </si>
  <si>
    <t>трасса (ППУ. Основания). бетон М150-350 (W6).</t>
  </si>
  <si>
    <t>оборудование (ППУ)</t>
  </si>
  <si>
    <t>основание (железобетонное L=9,0м)</t>
  </si>
  <si>
    <t>Колодец К-7Б</t>
  </si>
  <si>
    <t>земляные работы (генплан), устройство газона (генплан)</t>
  </si>
  <si>
    <t>разработка грунта с перевоз-кой и устройством насыпей (13503м3)</t>
  </si>
  <si>
    <t>Ограждение площадки ЛОС №1</t>
  </si>
  <si>
    <t>Устройство газона</t>
  </si>
  <si>
    <t>6.1.</t>
  </si>
  <si>
    <t>Подготовка территории</t>
  </si>
  <si>
    <t>6.1.1.</t>
  </si>
  <si>
    <t>Локальные очистные сооружения</t>
  </si>
  <si>
    <t>6.2.</t>
  </si>
  <si>
    <t>6.2.1.</t>
  </si>
  <si>
    <t>6.2.2.</t>
  </si>
  <si>
    <t>Конструктивные решения. Подпорная стенка, в том числе:</t>
  </si>
  <si>
    <t>6.2.3.</t>
  </si>
  <si>
    <t>6.2.4.</t>
  </si>
  <si>
    <t>Отопление и вентиляция, в том числе:</t>
  </si>
  <si>
    <t>6.2.5.</t>
  </si>
  <si>
    <t>Автоматизация вентсистем, в том числе:</t>
  </si>
  <si>
    <t>6.2.6.</t>
  </si>
  <si>
    <t>6.2.7.</t>
  </si>
  <si>
    <t>6.2.8.</t>
  </si>
  <si>
    <t>6.2.9.</t>
  </si>
  <si>
    <t>6.2.10.</t>
  </si>
  <si>
    <t>6.2.11.</t>
  </si>
  <si>
    <t>6.2.12.</t>
  </si>
  <si>
    <t>6.3.</t>
  </si>
  <si>
    <t>Силовое электрооборудование ИТП, в том числе:</t>
  </si>
  <si>
    <t>6.3.1.</t>
  </si>
  <si>
    <t>6.3.2.</t>
  </si>
  <si>
    <t>6.3.3.</t>
  </si>
  <si>
    <t>6.3.4.</t>
  </si>
  <si>
    <t>6.4.</t>
  </si>
  <si>
    <t xml:space="preserve">Электроснабжение ЛОС №2  </t>
  </si>
  <si>
    <t>ТП-2 (2БКТП-1000 кВа), в том числе:</t>
  </si>
  <si>
    <t>6.5.</t>
  </si>
  <si>
    <t>6.6.</t>
  </si>
  <si>
    <t>6.7.</t>
  </si>
  <si>
    <t>6.7.1.</t>
  </si>
  <si>
    <t>Тепломеханические решения тепловых сетей</t>
  </si>
  <si>
    <t>6.7.2.</t>
  </si>
  <si>
    <t>6.8.</t>
  </si>
  <si>
    <t>6.9.</t>
  </si>
  <si>
    <t>6.10.</t>
  </si>
  <si>
    <t>Сети дождевой канализации</t>
  </si>
  <si>
    <t>6.10.2.</t>
  </si>
  <si>
    <t>6.10.1.</t>
  </si>
  <si>
    <t>6.11.</t>
  </si>
  <si>
    <t>Благоустройство</t>
  </si>
  <si>
    <t>6.11.1.</t>
  </si>
  <si>
    <t>6.11.2.</t>
  </si>
  <si>
    <t>6.11.3.</t>
  </si>
  <si>
    <t>6.12.</t>
  </si>
  <si>
    <t>6.12.1.</t>
  </si>
  <si>
    <t>6.12.2.</t>
  </si>
  <si>
    <t>6.12.3.</t>
  </si>
  <si>
    <t>6.12.4.</t>
  </si>
  <si>
    <t>7.</t>
  </si>
  <si>
    <t>Водопроводный регулирующий узел (ВРУ)</t>
  </si>
  <si>
    <t>вырубка и пересадка деревьев</t>
  </si>
  <si>
    <t xml:space="preserve">архитектурные решения </t>
  </si>
  <si>
    <t>конструкции железобетонные и металлические</t>
  </si>
  <si>
    <t>оборудование насосной станции</t>
  </si>
  <si>
    <t>трубопровод насосной станции</t>
  </si>
  <si>
    <t>конрольная лаборатория</t>
  </si>
  <si>
    <t>трубопровод РЧВ1</t>
  </si>
  <si>
    <t>трубопровод РЧВ2</t>
  </si>
  <si>
    <t>оборудование фильтров-поглатителей</t>
  </si>
  <si>
    <t>административная часть</t>
  </si>
  <si>
    <t>камеры филитров-поглатителей</t>
  </si>
  <si>
    <t>Автоматизация системы отопления ВРУ</t>
  </si>
  <si>
    <t>Силовое электрооборудование ВРУ</t>
  </si>
  <si>
    <t>насосная станция</t>
  </si>
  <si>
    <t>камеры фильтров поглотителей</t>
  </si>
  <si>
    <t>Силовое электрооборудование ИТП</t>
  </si>
  <si>
    <t>Индивидуальный тепловой пункт. ТМ и АТМ</t>
  </si>
  <si>
    <t>холодное водоснабжение</t>
  </si>
  <si>
    <t>горячее водоснабжение</t>
  </si>
  <si>
    <t>канализация</t>
  </si>
  <si>
    <t>водосток</t>
  </si>
  <si>
    <t>телефонизация</t>
  </si>
  <si>
    <t>радиофикация</t>
  </si>
  <si>
    <t>пожарная сигнализация</t>
  </si>
  <si>
    <t>оповещение</t>
  </si>
  <si>
    <t>пожарная сигнализация и контроль доступа</t>
  </si>
  <si>
    <t>видеонаблюдение</t>
  </si>
  <si>
    <t>АСУ ТП ВРУ</t>
  </si>
  <si>
    <t>Автоматизация узла учета холодной воды для ВРУ</t>
  </si>
  <si>
    <t>Автоматизация узла учета сточных вод для ВРУ</t>
  </si>
  <si>
    <t>ТП 20 кВ</t>
  </si>
  <si>
    <t>Наружные сети канализации КНС</t>
  </si>
  <si>
    <t>Прокладка внутриплощадочных сетей 0,4 кВ</t>
  </si>
  <si>
    <t>Наружные сети водоснабжения</t>
  </si>
  <si>
    <t>Наружные сети дождевой канализации (камеры)</t>
  </si>
  <si>
    <t>Локальное очистное сооружение</t>
  </si>
  <si>
    <t>Ограждение площадки</t>
  </si>
  <si>
    <t>КПФ. РЧВ-1, РЧВ-2</t>
  </si>
  <si>
    <t>Здание насосной станции 2 подъема, в том числе:</t>
  </si>
  <si>
    <t>7.1.1.</t>
  </si>
  <si>
    <t>7.2.1.</t>
  </si>
  <si>
    <t>7.3.</t>
  </si>
  <si>
    <t>7.3.1.</t>
  </si>
  <si>
    <t>7.3.2.</t>
  </si>
  <si>
    <t>Камера фильтров-поглатителей</t>
  </si>
  <si>
    <t>конструкции железобетонные</t>
  </si>
  <si>
    <t>Резервуары чистой воды</t>
  </si>
  <si>
    <t>7.4.</t>
  </si>
  <si>
    <t>7.4.1.</t>
  </si>
  <si>
    <t>7.5.</t>
  </si>
  <si>
    <t>7.5.1.</t>
  </si>
  <si>
    <t>7.6.</t>
  </si>
  <si>
    <t>7.7.</t>
  </si>
  <si>
    <t>7.8.</t>
  </si>
  <si>
    <t>7.9.</t>
  </si>
  <si>
    <t>7.10.</t>
  </si>
  <si>
    <t>7.11.</t>
  </si>
  <si>
    <t>7.12.</t>
  </si>
  <si>
    <t>7.13.</t>
  </si>
  <si>
    <t>7.14.</t>
  </si>
  <si>
    <t>7.15.</t>
  </si>
  <si>
    <t>Внутренние устройства (водопровод, канализация)</t>
  </si>
  <si>
    <t>Внутреннее электроосвещение сооружений ВРУ</t>
  </si>
  <si>
    <t>7.16.</t>
  </si>
  <si>
    <t>7.17.</t>
  </si>
  <si>
    <t>Контроль ППУ изоляции тепловых сетей</t>
  </si>
  <si>
    <t>7.18.</t>
  </si>
  <si>
    <t>7.19.</t>
  </si>
  <si>
    <t>7.20.</t>
  </si>
  <si>
    <t>7.21.</t>
  </si>
  <si>
    <t>7.22.</t>
  </si>
  <si>
    <t>7.23.</t>
  </si>
  <si>
    <t>7.24.</t>
  </si>
  <si>
    <t>7.23.1.</t>
  </si>
  <si>
    <t>7.23.2.</t>
  </si>
  <si>
    <t>7.25.</t>
  </si>
  <si>
    <t>7.26.</t>
  </si>
  <si>
    <t>7.27.</t>
  </si>
  <si>
    <t>7.28.</t>
  </si>
  <si>
    <t>7.29.</t>
  </si>
  <si>
    <t>7.30.</t>
  </si>
  <si>
    <t>7.31.</t>
  </si>
  <si>
    <t>7.32.</t>
  </si>
  <si>
    <t>7.33.</t>
  </si>
  <si>
    <t>7.34.</t>
  </si>
  <si>
    <t>7.35.</t>
  </si>
  <si>
    <t>7.35.1.</t>
  </si>
  <si>
    <t>7.35.2.</t>
  </si>
  <si>
    <t>7.35.3.</t>
  </si>
  <si>
    <t>7.35.4.</t>
  </si>
  <si>
    <t xml:space="preserve"> - </t>
  </si>
  <si>
    <t>ВСЕГО СТОИМОСТЬ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</si>
</sst>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_-* #,##0_р_._-;\-* #,##0_р_._-;_-* &quot;-&quot;??_р_._-;_-@_-"/>
    <numFmt numFmtId="165" formatCode="#,##0.000"/>
  </numFmts>
  <fonts count="20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sz val="10"/>
      <name val="Helv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i/>
      <sz val="12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10" fillId="0" borderId="0"/>
  </cellStyleXfs>
  <cellXfs count="243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4" applyNumberFormat="1" applyFont="1" applyAlignment="1">
      <alignment horizontal="center" vertical="center"/>
    </xf>
    <xf numFmtId="0" fontId="5" fillId="0" borderId="0" xfId="2" applyFont="1" applyBorder="1" applyAlignment="1">
      <alignment vertical="center" wrapText="1"/>
    </xf>
    <xf numFmtId="0" fontId="5" fillId="0" borderId="0" xfId="2" applyFont="1" applyFill="1" applyBorder="1" applyAlignment="1">
      <alignment horizontal="left" vertical="center" wrapText="1"/>
    </xf>
    <xf numFmtId="4" fontId="5" fillId="0" borderId="0" xfId="2" applyNumberFormat="1" applyFont="1" applyFill="1" applyBorder="1" applyAlignment="1">
      <alignment horizontal="center" vertical="center" wrapText="1"/>
    </xf>
    <xf numFmtId="4" fontId="5" fillId="0" borderId="0" xfId="4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Border="1" applyAlignment="1">
      <alignment vertical="center"/>
    </xf>
    <xf numFmtId="164" fontId="8" fillId="0" borderId="0" xfId="4" applyNumberFormat="1" applyFont="1" applyBorder="1" applyAlignment="1">
      <alignment vertical="center"/>
    </xf>
    <xf numFmtId="164" fontId="7" fillId="0" borderId="0" xfId="4" applyNumberFormat="1" applyFont="1" applyBorder="1" applyAlignment="1">
      <alignment vertical="center"/>
    </xf>
    <xf numFmtId="0" fontId="7" fillId="0" borderId="0" xfId="0" applyFont="1" applyBorder="1" applyAlignment="1"/>
    <xf numFmtId="0" fontId="8" fillId="0" borderId="0" xfId="0" applyFont="1" applyBorder="1" applyAlignment="1"/>
    <xf numFmtId="164" fontId="8" fillId="0" borderId="0" xfId="4" applyNumberFormat="1" applyFont="1" applyBorder="1" applyAlignment="1"/>
    <xf numFmtId="0" fontId="7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164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2" borderId="9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64" fontId="13" fillId="0" borderId="11" xfId="4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4" fontId="13" fillId="0" borderId="12" xfId="4" applyNumberFormat="1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4" fontId="13" fillId="0" borderId="13" xfId="4" applyNumberFormat="1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0" borderId="13" xfId="4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left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2" fontId="15" fillId="6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2" fontId="16" fillId="0" borderId="5" xfId="0" applyNumberFormat="1" applyFont="1" applyFill="1" applyBorder="1" applyAlignment="1">
      <alignment horizontal="center" vertical="center" wrapText="1"/>
    </xf>
    <xf numFmtId="164" fontId="4" fillId="0" borderId="0" xfId="4" applyNumberFormat="1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164" fontId="4" fillId="0" borderId="0" xfId="4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49" fontId="15" fillId="6" borderId="9" xfId="0" applyNumberFormat="1" applyFont="1" applyFill="1" applyBorder="1" applyAlignment="1">
      <alignment horizontal="center" vertical="center" wrapText="1"/>
    </xf>
    <xf numFmtId="2" fontId="15" fillId="6" borderId="9" xfId="0" applyNumberFormat="1" applyFont="1" applyFill="1" applyBorder="1" applyAlignment="1">
      <alignment horizontal="center" vertical="center" wrapText="1"/>
    </xf>
    <xf numFmtId="4" fontId="15" fillId="6" borderId="10" xfId="0" applyNumberFormat="1" applyFont="1" applyFill="1" applyBorder="1" applyAlignment="1">
      <alignment horizontal="center" vertical="center" wrapText="1"/>
    </xf>
    <xf numFmtId="4" fontId="3" fillId="6" borderId="9" xfId="0" applyNumberFormat="1" applyFont="1" applyFill="1" applyBorder="1" applyAlignment="1">
      <alignment horizontal="right" vertical="center" wrapText="1"/>
    </xf>
    <xf numFmtId="4" fontId="3" fillId="6" borderId="10" xfId="0" applyNumberFormat="1" applyFont="1" applyFill="1" applyBorder="1" applyAlignment="1">
      <alignment horizontal="right" vertical="center" wrapText="1"/>
    </xf>
    <xf numFmtId="4" fontId="3" fillId="6" borderId="6" xfId="0" applyNumberFormat="1" applyFont="1" applyFill="1" applyBorder="1" applyAlignment="1">
      <alignment horizontal="right" vertical="center" wrapText="1"/>
    </xf>
    <xf numFmtId="4" fontId="3" fillId="6" borderId="1" xfId="0" applyNumberFormat="1" applyFont="1" applyFill="1" applyBorder="1" applyAlignment="1">
      <alignment horizontal="right" vertical="center" wrapText="1"/>
    </xf>
    <xf numFmtId="49" fontId="16" fillId="0" borderId="9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2" fontId="16" fillId="0" borderId="9" xfId="0" applyNumberFormat="1" applyFont="1" applyFill="1" applyBorder="1" applyAlignment="1">
      <alignment horizontal="center" vertical="center" wrapText="1"/>
    </xf>
    <xf numFmtId="4" fontId="16" fillId="0" borderId="10" xfId="0" applyNumberFormat="1" applyFont="1" applyFill="1" applyBorder="1" applyAlignment="1">
      <alignment horizontal="center" vertical="center" wrapText="1"/>
    </xf>
    <xf numFmtId="4" fontId="4" fillId="0" borderId="9" xfId="0" applyNumberFormat="1" applyFont="1" applyFill="1" applyBorder="1" applyAlignment="1">
      <alignment horizontal="righ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4" fontId="4" fillId="0" borderId="0" xfId="4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4" fillId="0" borderId="0" xfId="0" applyNumberFormat="1" applyFont="1" applyBorder="1" applyAlignment="1">
      <alignment horizontal="center" vertical="center" wrapText="1"/>
    </xf>
    <xf numFmtId="4" fontId="4" fillId="0" borderId="0" xfId="4" applyNumberFormat="1" applyFont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4" fontId="3" fillId="0" borderId="0" xfId="4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4" fontId="4" fillId="0" borderId="0" xfId="4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" fontId="3" fillId="0" borderId="0" xfId="0" applyNumberFormat="1" applyFont="1" applyBorder="1" applyAlignment="1">
      <alignment horizontal="center" vertical="center" wrapText="1"/>
    </xf>
    <xf numFmtId="4" fontId="3" fillId="0" borderId="0" xfId="4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wrapText="1"/>
    </xf>
    <xf numFmtId="0" fontId="4" fillId="0" borderId="0" xfId="0" applyFont="1" applyAlignment="1">
      <alignment wrapText="1"/>
    </xf>
    <xf numFmtId="0" fontId="16" fillId="2" borderId="5" xfId="0" applyFont="1" applyFill="1" applyBorder="1" applyAlignment="1">
      <alignment horizontal="left" vertical="center" wrapText="1"/>
    </xf>
    <xf numFmtId="2" fontId="16" fillId="2" borderId="5" xfId="0" applyNumberFormat="1" applyFont="1" applyFill="1" applyBorder="1" applyAlignment="1">
      <alignment horizontal="center" vertical="center" wrapText="1"/>
    </xf>
    <xf numFmtId="2" fontId="16" fillId="2" borderId="9" xfId="0" applyNumberFormat="1" applyFont="1" applyFill="1" applyBorder="1" applyAlignment="1">
      <alignment horizontal="center" vertical="center" wrapText="1"/>
    </xf>
    <xf numFmtId="4" fontId="16" fillId="2" borderId="10" xfId="0" applyNumberFormat="1" applyFont="1" applyFill="1" applyBorder="1" applyAlignment="1">
      <alignment horizontal="center" vertical="center" wrapText="1"/>
    </xf>
    <xf numFmtId="4" fontId="4" fillId="2" borderId="9" xfId="0" applyNumberFormat="1" applyFont="1" applyFill="1" applyBorder="1" applyAlignment="1">
      <alignment horizontal="right" vertical="center" wrapText="1"/>
    </xf>
    <xf numFmtId="4" fontId="4" fillId="2" borderId="10" xfId="0" applyNumberFormat="1" applyFont="1" applyFill="1" applyBorder="1" applyAlignment="1">
      <alignment horizontal="right" vertical="center" wrapText="1"/>
    </xf>
    <xf numFmtId="4" fontId="4" fillId="2" borderId="6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49" fontId="16" fillId="0" borderId="11" xfId="0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2" fontId="16" fillId="0" borderId="11" xfId="0" applyNumberFormat="1" applyFont="1" applyFill="1" applyBorder="1" applyAlignment="1">
      <alignment horizontal="center" vertical="center" wrapText="1"/>
    </xf>
    <xf numFmtId="4" fontId="16" fillId="0" borderId="12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15" fillId="7" borderId="9" xfId="0" applyNumberFormat="1" applyFont="1" applyFill="1" applyBorder="1" applyAlignment="1">
      <alignment horizontal="center" vertical="center" wrapText="1"/>
    </xf>
    <xf numFmtId="0" fontId="15" fillId="7" borderId="5" xfId="0" applyFont="1" applyFill="1" applyBorder="1" applyAlignment="1">
      <alignment horizontal="left" vertical="center" wrapText="1"/>
    </xf>
    <xf numFmtId="49" fontId="15" fillId="7" borderId="1" xfId="0" applyNumberFormat="1" applyFont="1" applyFill="1" applyBorder="1" applyAlignment="1">
      <alignment horizontal="center" vertical="center" wrapText="1"/>
    </xf>
    <xf numFmtId="2" fontId="15" fillId="7" borderId="5" xfId="0" applyNumberFormat="1" applyFont="1" applyFill="1" applyBorder="1" applyAlignment="1">
      <alignment horizontal="center" vertical="center" wrapText="1"/>
    </xf>
    <xf numFmtId="2" fontId="15" fillId="7" borderId="9" xfId="0" applyNumberFormat="1" applyFont="1" applyFill="1" applyBorder="1" applyAlignment="1">
      <alignment horizontal="center" vertical="center" wrapText="1"/>
    </xf>
    <xf numFmtId="4" fontId="15" fillId="7" borderId="10" xfId="0" applyNumberFormat="1" applyFont="1" applyFill="1" applyBorder="1" applyAlignment="1">
      <alignment horizontal="center" vertical="center" wrapText="1"/>
    </xf>
    <xf numFmtId="4" fontId="3" fillId="7" borderId="9" xfId="0" applyNumberFormat="1" applyFont="1" applyFill="1" applyBorder="1" applyAlignment="1">
      <alignment horizontal="right" vertical="center" wrapText="1"/>
    </xf>
    <xf numFmtId="4" fontId="3" fillId="7" borderId="10" xfId="0" applyNumberFormat="1" applyFont="1" applyFill="1" applyBorder="1" applyAlignment="1">
      <alignment horizontal="right" vertical="center" wrapText="1"/>
    </xf>
    <xf numFmtId="4" fontId="3" fillId="7" borderId="6" xfId="0" applyNumberFormat="1" applyFont="1" applyFill="1" applyBorder="1" applyAlignment="1">
      <alignment horizontal="right" vertical="center" wrapText="1"/>
    </xf>
    <xf numFmtId="4" fontId="3" fillId="7" borderId="1" xfId="0" applyNumberFormat="1" applyFont="1" applyFill="1" applyBorder="1" applyAlignment="1">
      <alignment horizontal="right" vertical="center" wrapText="1"/>
    </xf>
    <xf numFmtId="49" fontId="17" fillId="5" borderId="9" xfId="0" applyNumberFormat="1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left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2" fontId="17" fillId="5" borderId="5" xfId="0" applyNumberFormat="1" applyFont="1" applyFill="1" applyBorder="1" applyAlignment="1">
      <alignment horizontal="center" vertical="center" wrapText="1"/>
    </xf>
    <xf numFmtId="2" fontId="17" fillId="5" borderId="9" xfId="0" applyNumberFormat="1" applyFont="1" applyFill="1" applyBorder="1" applyAlignment="1">
      <alignment horizontal="center" vertical="center" wrapText="1"/>
    </xf>
    <xf numFmtId="4" fontId="17" fillId="5" borderId="10" xfId="0" applyNumberFormat="1" applyFont="1" applyFill="1" applyBorder="1" applyAlignment="1">
      <alignment horizontal="center" vertical="center" wrapText="1"/>
    </xf>
    <xf numFmtId="4" fontId="19" fillId="5" borderId="9" xfId="0" applyNumberFormat="1" applyFont="1" applyFill="1" applyBorder="1" applyAlignment="1">
      <alignment horizontal="right" vertical="center" wrapText="1"/>
    </xf>
    <xf numFmtId="4" fontId="19" fillId="5" borderId="10" xfId="0" applyNumberFormat="1" applyFont="1" applyFill="1" applyBorder="1" applyAlignment="1">
      <alignment horizontal="right" vertical="center" wrapText="1"/>
    </xf>
    <xf numFmtId="4" fontId="19" fillId="5" borderId="6" xfId="0" applyNumberFormat="1" applyFont="1" applyFill="1" applyBorder="1" applyAlignment="1">
      <alignment horizontal="right" vertical="center" wrapText="1"/>
    </xf>
    <xf numFmtId="4" fontId="19" fillId="5" borderId="1" xfId="0" applyNumberFormat="1" applyFont="1" applyFill="1" applyBorder="1" applyAlignment="1">
      <alignment horizontal="right" vertical="center" wrapText="1"/>
    </xf>
    <xf numFmtId="0" fontId="19" fillId="0" borderId="0" xfId="0" applyFont="1" applyFill="1" applyBorder="1" applyAlignment="1">
      <alignment vertical="center" wrapText="1"/>
    </xf>
    <xf numFmtId="49" fontId="17" fillId="3" borderId="9" xfId="0" applyNumberFormat="1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left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2" fontId="17" fillId="3" borderId="5" xfId="0" applyNumberFormat="1" applyFont="1" applyFill="1" applyBorder="1" applyAlignment="1">
      <alignment horizontal="center" vertical="center" wrapText="1"/>
    </xf>
    <xf numFmtId="2" fontId="17" fillId="3" borderId="9" xfId="0" applyNumberFormat="1" applyFont="1" applyFill="1" applyBorder="1" applyAlignment="1">
      <alignment horizontal="center" vertical="center" wrapText="1"/>
    </xf>
    <xf numFmtId="4" fontId="17" fillId="3" borderId="10" xfId="0" applyNumberFormat="1" applyFont="1" applyFill="1" applyBorder="1" applyAlignment="1">
      <alignment horizontal="center" vertical="center" wrapText="1"/>
    </xf>
    <xf numFmtId="4" fontId="19" fillId="3" borderId="9" xfId="0" applyNumberFormat="1" applyFont="1" applyFill="1" applyBorder="1" applyAlignment="1">
      <alignment horizontal="right" vertical="center" wrapText="1"/>
    </xf>
    <xf numFmtId="4" fontId="19" fillId="3" borderId="10" xfId="0" applyNumberFormat="1" applyFont="1" applyFill="1" applyBorder="1" applyAlignment="1">
      <alignment horizontal="right" vertical="center" wrapText="1"/>
    </xf>
    <xf numFmtId="4" fontId="19" fillId="3" borderId="6" xfId="0" applyNumberFormat="1" applyFont="1" applyFill="1" applyBorder="1" applyAlignment="1">
      <alignment horizontal="right" vertical="center" wrapText="1"/>
    </xf>
    <xf numFmtId="4" fontId="19" fillId="3" borderId="1" xfId="0" applyNumberFormat="1" applyFont="1" applyFill="1" applyBorder="1" applyAlignment="1">
      <alignment horizontal="right" vertical="center" wrapText="1"/>
    </xf>
    <xf numFmtId="0" fontId="18" fillId="5" borderId="6" xfId="0" applyFont="1" applyFill="1" applyBorder="1" applyAlignment="1">
      <alignment horizontal="left" vertical="center" wrapText="1"/>
    </xf>
    <xf numFmtId="0" fontId="18" fillId="3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wrapText="1"/>
    </xf>
    <xf numFmtId="0" fontId="4" fillId="0" borderId="22" xfId="0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3" fillId="7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16" fillId="0" borderId="12" xfId="0" applyNumberFormat="1" applyFont="1" applyFill="1" applyBorder="1" applyAlignment="1">
      <alignment horizontal="center" vertical="center" wrapText="1"/>
    </xf>
    <xf numFmtId="4" fontId="19" fillId="3" borderId="1" xfId="0" applyNumberFormat="1" applyFont="1" applyFill="1" applyBorder="1" applyAlignment="1">
      <alignment horizontal="center" vertical="center" wrapText="1"/>
    </xf>
    <xf numFmtId="4" fontId="19" fillId="3" borderId="10" xfId="0" applyNumberFormat="1" applyFont="1" applyFill="1" applyBorder="1" applyAlignment="1">
      <alignment horizontal="center" vertical="center" wrapText="1"/>
    </xf>
    <xf numFmtId="4" fontId="3" fillId="7" borderId="1" xfId="0" applyNumberFormat="1" applyFont="1" applyFill="1" applyBorder="1" applyAlignment="1">
      <alignment horizontal="center" vertical="center" wrapText="1"/>
    </xf>
    <xf numFmtId="4" fontId="3" fillId="7" borderId="10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0" xfId="0" applyNumberFormat="1" applyFont="1" applyFill="1" applyBorder="1" applyAlignment="1">
      <alignment horizontal="center" vertical="center" wrapText="1"/>
    </xf>
    <xf numFmtId="4" fontId="19" fillId="5" borderId="1" xfId="0" applyNumberFormat="1" applyFont="1" applyFill="1" applyBorder="1" applyAlignment="1">
      <alignment horizontal="center" vertical="center" wrapText="1"/>
    </xf>
    <xf numFmtId="4" fontId="19" fillId="5" borderId="10" xfId="0" applyNumberFormat="1" applyFont="1" applyFill="1" applyBorder="1" applyAlignment="1">
      <alignment horizontal="center" vertical="center" wrapText="1"/>
    </xf>
    <xf numFmtId="4" fontId="3" fillId="6" borderId="1" xfId="0" applyNumberFormat="1" applyFont="1" applyFill="1" applyBorder="1" applyAlignment="1">
      <alignment horizontal="center" vertical="center" wrapText="1"/>
    </xf>
    <xf numFmtId="4" fontId="3" fillId="6" borderId="10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0" xfId="0" applyNumberFormat="1" applyFont="1" applyFill="1" applyBorder="1" applyAlignment="1">
      <alignment horizontal="center" vertical="center" wrapText="1"/>
    </xf>
    <xf numFmtId="49" fontId="17" fillId="5" borderId="8" xfId="0" applyNumberFormat="1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left" vertical="center" wrapText="1"/>
    </xf>
    <xf numFmtId="0" fontId="18" fillId="5" borderId="26" xfId="0" applyFont="1" applyFill="1" applyBorder="1" applyAlignment="1">
      <alignment horizontal="left" vertical="center" wrapText="1"/>
    </xf>
    <xf numFmtId="49" fontId="17" fillId="5" borderId="4" xfId="0" applyNumberFormat="1" applyFont="1" applyFill="1" applyBorder="1" applyAlignment="1">
      <alignment horizontal="center" vertical="center" wrapText="1"/>
    </xf>
    <xf numFmtId="2" fontId="17" fillId="5" borderId="25" xfId="0" applyNumberFormat="1" applyFont="1" applyFill="1" applyBorder="1" applyAlignment="1">
      <alignment horizontal="center" vertical="center" wrapText="1"/>
    </xf>
    <xf numFmtId="2" fontId="17" fillId="5" borderId="8" xfId="0" applyNumberFormat="1" applyFont="1" applyFill="1" applyBorder="1" applyAlignment="1">
      <alignment horizontal="center" vertical="center" wrapText="1"/>
    </xf>
    <xf numFmtId="4" fontId="17" fillId="5" borderId="15" xfId="0" applyNumberFormat="1" applyFont="1" applyFill="1" applyBorder="1" applyAlignment="1">
      <alignment horizontal="center" vertical="center" wrapText="1"/>
    </xf>
    <xf numFmtId="4" fontId="19" fillId="5" borderId="8" xfId="0" applyNumberFormat="1" applyFont="1" applyFill="1" applyBorder="1" applyAlignment="1">
      <alignment horizontal="right" vertical="center" wrapText="1"/>
    </xf>
    <xf numFmtId="4" fontId="19" fillId="5" borderId="15" xfId="0" applyNumberFormat="1" applyFont="1" applyFill="1" applyBorder="1" applyAlignment="1">
      <alignment horizontal="right" vertical="center" wrapText="1"/>
    </xf>
    <xf numFmtId="4" fontId="19" fillId="5" borderId="26" xfId="0" applyNumberFormat="1" applyFont="1" applyFill="1" applyBorder="1" applyAlignment="1">
      <alignment horizontal="right" vertical="center" wrapText="1"/>
    </xf>
    <xf numFmtId="4" fontId="19" fillId="5" borderId="4" xfId="0" applyNumberFormat="1" applyFont="1" applyFill="1" applyBorder="1" applyAlignment="1">
      <alignment horizontal="right" vertical="center" wrapText="1"/>
    </xf>
    <xf numFmtId="0" fontId="9" fillId="0" borderId="36" xfId="0" applyFont="1" applyFill="1" applyBorder="1" applyAlignment="1">
      <alignment horizontal="center" vertical="center" wrapText="1"/>
    </xf>
    <xf numFmtId="49" fontId="17" fillId="3" borderId="8" xfId="0" applyNumberFormat="1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left" vertical="center" wrapText="1"/>
    </xf>
    <xf numFmtId="0" fontId="18" fillId="3" borderId="26" xfId="0" applyFont="1" applyFill="1" applyBorder="1" applyAlignment="1">
      <alignment horizontal="left" vertical="center" wrapText="1"/>
    </xf>
    <xf numFmtId="49" fontId="17" fillId="3" borderId="4" xfId="0" applyNumberFormat="1" applyFont="1" applyFill="1" applyBorder="1" applyAlignment="1">
      <alignment horizontal="center" vertical="center" wrapText="1"/>
    </xf>
    <xf numFmtId="2" fontId="17" fillId="3" borderId="25" xfId="0" applyNumberFormat="1" applyFont="1" applyFill="1" applyBorder="1" applyAlignment="1">
      <alignment horizontal="center" vertical="center" wrapText="1"/>
    </xf>
    <xf numFmtId="2" fontId="17" fillId="3" borderId="8" xfId="0" applyNumberFormat="1" applyFont="1" applyFill="1" applyBorder="1" applyAlignment="1">
      <alignment horizontal="center" vertical="center" wrapText="1"/>
    </xf>
    <xf numFmtId="4" fontId="17" fillId="3" borderId="15" xfId="0" applyNumberFormat="1" applyFont="1" applyFill="1" applyBorder="1" applyAlignment="1">
      <alignment horizontal="center" vertical="center" wrapText="1"/>
    </xf>
    <xf numFmtId="4" fontId="19" fillId="3" borderId="8" xfId="0" applyNumberFormat="1" applyFont="1" applyFill="1" applyBorder="1" applyAlignment="1">
      <alignment horizontal="right" vertical="center" wrapText="1"/>
    </xf>
    <xf numFmtId="4" fontId="19" fillId="3" borderId="15" xfId="0" applyNumberFormat="1" applyFont="1" applyFill="1" applyBorder="1" applyAlignment="1">
      <alignment horizontal="right" vertical="center" wrapText="1"/>
    </xf>
    <xf numFmtId="4" fontId="19" fillId="3" borderId="26" xfId="0" applyNumberFormat="1" applyFont="1" applyFill="1" applyBorder="1" applyAlignment="1">
      <alignment horizontal="right" vertical="center" wrapText="1"/>
    </xf>
    <xf numFmtId="4" fontId="19" fillId="3" borderId="4" xfId="0" applyNumberFormat="1" applyFont="1" applyFill="1" applyBorder="1" applyAlignment="1">
      <alignment horizontal="right" vertical="center" wrapText="1"/>
    </xf>
    <xf numFmtId="4" fontId="19" fillId="3" borderId="4" xfId="0" applyNumberFormat="1" applyFont="1" applyFill="1" applyBorder="1" applyAlignment="1">
      <alignment horizontal="center" vertical="center" wrapText="1"/>
    </xf>
    <xf numFmtId="4" fontId="19" fillId="3" borderId="15" xfId="0" applyNumberFormat="1" applyFont="1" applyFill="1" applyBorder="1" applyAlignment="1">
      <alignment horizontal="center" vertical="center" wrapText="1"/>
    </xf>
    <xf numFmtId="4" fontId="19" fillId="5" borderId="4" xfId="0" applyNumberFormat="1" applyFont="1" applyFill="1" applyBorder="1" applyAlignment="1">
      <alignment horizontal="center" vertical="center" wrapText="1"/>
    </xf>
    <xf numFmtId="4" fontId="19" fillId="5" borderId="15" xfId="0" applyNumberFormat="1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49" fontId="17" fillId="4" borderId="29" xfId="0" applyNumberFormat="1" applyFont="1" applyFill="1" applyBorder="1" applyAlignment="1">
      <alignment horizontal="center" vertical="center" wrapText="1"/>
    </xf>
    <xf numFmtId="0" fontId="17" fillId="4" borderId="32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49" fontId="17" fillId="4" borderId="30" xfId="0" applyNumberFormat="1" applyFont="1" applyFill="1" applyBorder="1" applyAlignment="1">
      <alignment horizontal="center" vertical="center" wrapText="1"/>
    </xf>
    <xf numFmtId="2" fontId="17" fillId="4" borderId="32" xfId="0" applyNumberFormat="1" applyFont="1" applyFill="1" applyBorder="1" applyAlignment="1">
      <alignment horizontal="center" vertical="center" wrapText="1"/>
    </xf>
    <xf numFmtId="2" fontId="17" fillId="4" borderId="29" xfId="0" applyNumberFormat="1" applyFont="1" applyFill="1" applyBorder="1" applyAlignment="1">
      <alignment horizontal="center" vertical="center" wrapText="1"/>
    </xf>
    <xf numFmtId="165" fontId="17" fillId="4" borderId="31" xfId="0" applyNumberFormat="1" applyFont="1" applyFill="1" applyBorder="1" applyAlignment="1">
      <alignment horizontal="center" vertical="center" wrapText="1"/>
    </xf>
    <xf numFmtId="4" fontId="19" fillId="4" borderId="29" xfId="0" applyNumberFormat="1" applyFont="1" applyFill="1" applyBorder="1" applyAlignment="1">
      <alignment horizontal="right" vertical="center" wrapText="1"/>
    </xf>
    <xf numFmtId="4" fontId="19" fillId="4" borderId="31" xfId="0" applyNumberFormat="1" applyFont="1" applyFill="1" applyBorder="1" applyAlignment="1">
      <alignment horizontal="right" vertical="center" wrapText="1"/>
    </xf>
    <xf numFmtId="4" fontId="19" fillId="4" borderId="33" xfId="0" applyNumberFormat="1" applyFont="1" applyFill="1" applyBorder="1" applyAlignment="1">
      <alignment horizontal="right" vertical="center" wrapText="1"/>
    </xf>
    <xf numFmtId="4" fontId="19" fillId="4" borderId="30" xfId="0" applyNumberFormat="1" applyFont="1" applyFill="1" applyBorder="1" applyAlignment="1">
      <alignment horizontal="right" vertical="center" wrapText="1"/>
    </xf>
    <xf numFmtId="4" fontId="19" fillId="4" borderId="30" xfId="0" applyNumberFormat="1" applyFont="1" applyFill="1" applyBorder="1" applyAlignment="1">
      <alignment horizontal="center" vertical="center" wrapText="1"/>
    </xf>
    <xf numFmtId="4" fontId="19" fillId="4" borderId="31" xfId="0" applyNumberFormat="1" applyFont="1" applyFill="1" applyBorder="1" applyAlignment="1">
      <alignment horizontal="center" vertical="center" wrapText="1"/>
    </xf>
    <xf numFmtId="0" fontId="4" fillId="0" borderId="0" xfId="0" applyFont="1" applyAlignment="1"/>
  </cellXfs>
  <cellStyles count="6">
    <cellStyle name="Normal_List_of_Material" xfId="1"/>
    <cellStyle name="Обычный" xfId="0" builtinId="0"/>
    <cellStyle name="Обычный 2" xfId="5"/>
    <cellStyle name="Обычный_СмВНУхта1" xfId="2"/>
    <cellStyle name="Стиль 1" xfId="3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193"/>
  <sheetViews>
    <sheetView tabSelected="1" view="pageBreakPreview" zoomScale="75" zoomScaleNormal="85" zoomScaleSheetLayoutView="75" zoomScalePageLayoutView="40" workbookViewId="0">
      <pane ySplit="11" topLeftCell="A12" activePane="bottomLeft" state="frozen"/>
      <selection pane="bottomLeft" activeCell="A12" sqref="A12"/>
    </sheetView>
  </sheetViews>
  <sheetFormatPr defaultRowHeight="15.75" x14ac:dyDescent="0.2"/>
  <cols>
    <col min="1" max="1" width="9.140625" style="32" customWidth="1"/>
    <col min="2" max="2" width="33.85546875" style="32" customWidth="1"/>
    <col min="3" max="3" width="32.42578125" style="32" customWidth="1"/>
    <col min="4" max="4" width="8.42578125" style="32" customWidth="1"/>
    <col min="5" max="5" width="11.5703125" style="32" customWidth="1"/>
    <col min="6" max="6" width="19" style="60" customWidth="1"/>
    <col min="7" max="7" width="19" style="32" customWidth="1"/>
    <col min="8" max="8" width="19" style="60" customWidth="1"/>
    <col min="9" max="9" width="19" style="32" customWidth="1"/>
    <col min="10" max="18" width="11.28515625" style="32" customWidth="1"/>
    <col min="19" max="21" width="9.140625" style="32"/>
    <col min="22" max="22" width="9.28515625" style="32" bestFit="1" customWidth="1"/>
    <col min="23" max="24" width="9.140625" style="32"/>
    <col min="25" max="25" width="13.85546875" style="32" customWidth="1"/>
    <col min="26" max="26" width="13.28515625" style="32" customWidth="1"/>
    <col min="27" max="27" width="12" style="32" customWidth="1"/>
    <col min="28" max="16384" width="9.140625" style="32"/>
  </cols>
  <sheetData>
    <row r="1" spans="1:22" x14ac:dyDescent="0.2">
      <c r="A1" s="109" t="s">
        <v>66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</row>
    <row r="2" spans="1:22" x14ac:dyDescent="0.2">
      <c r="R2" s="61"/>
    </row>
    <row r="3" spans="1:22" x14ac:dyDescent="0.25">
      <c r="A3" s="110" t="s">
        <v>23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</row>
    <row r="4" spans="1:22" x14ac:dyDescent="0.25">
      <c r="A4" s="62"/>
      <c r="B4" s="62"/>
      <c r="C4" s="63"/>
      <c r="D4" s="63"/>
      <c r="E4" s="63"/>
      <c r="F4" s="64"/>
      <c r="G4" s="63"/>
      <c r="H4" s="64"/>
      <c r="I4" s="63"/>
      <c r="J4" s="63"/>
      <c r="K4" s="63"/>
      <c r="L4" s="63"/>
      <c r="M4" s="63"/>
      <c r="N4" s="63"/>
      <c r="O4" s="63"/>
      <c r="P4" s="63"/>
      <c r="Q4" s="63"/>
      <c r="R4" s="65"/>
    </row>
    <row r="5" spans="1:22" x14ac:dyDescent="0.25">
      <c r="A5" s="111" t="s">
        <v>22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</row>
    <row r="6" spans="1:22" x14ac:dyDescent="0.25">
      <c r="A6" s="44" t="s">
        <v>21</v>
      </c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111"/>
      <c r="T6" s="111"/>
      <c r="U6" s="111"/>
    </row>
    <row r="7" spans="1:22" ht="16.5" thickBot="1" x14ac:dyDescent="0.25">
      <c r="A7" s="13"/>
      <c r="B7" s="13"/>
      <c r="C7" s="13"/>
      <c r="D7" s="13"/>
      <c r="E7" s="13"/>
      <c r="F7" s="13"/>
      <c r="G7" s="66"/>
      <c r="H7" s="13"/>
      <c r="I7" s="66"/>
      <c r="J7" s="13"/>
      <c r="K7" s="13"/>
      <c r="L7" s="13"/>
      <c r="M7" s="13"/>
      <c r="N7" s="13"/>
      <c r="O7" s="13"/>
      <c r="P7" s="13"/>
      <c r="Q7" s="13"/>
    </row>
    <row r="8" spans="1:22" ht="32.25" thickBot="1" x14ac:dyDescent="0.25">
      <c r="A8" s="46" t="s">
        <v>1</v>
      </c>
      <c r="B8" s="42" t="s">
        <v>5</v>
      </c>
      <c r="C8" s="165"/>
      <c r="D8" s="48" t="s">
        <v>0</v>
      </c>
      <c r="E8" s="53" t="s">
        <v>34</v>
      </c>
      <c r="F8" s="40" t="s">
        <v>24</v>
      </c>
      <c r="G8" s="41"/>
      <c r="H8" s="50" t="s">
        <v>25</v>
      </c>
      <c r="I8" s="51"/>
      <c r="J8" s="67" t="s">
        <v>37</v>
      </c>
      <c r="K8" s="67"/>
      <c r="L8" s="67"/>
      <c r="M8" s="67"/>
      <c r="N8" s="67"/>
      <c r="O8" s="67"/>
      <c r="P8" s="67"/>
      <c r="Q8" s="67"/>
      <c r="R8" s="67"/>
      <c r="S8" s="166"/>
      <c r="T8" s="166"/>
      <c r="U8" s="167"/>
      <c r="V8" s="32" t="s">
        <v>39</v>
      </c>
    </row>
    <row r="9" spans="1:22" x14ac:dyDescent="0.2">
      <c r="A9" s="47"/>
      <c r="B9" s="168"/>
      <c r="C9" s="169"/>
      <c r="D9" s="49"/>
      <c r="E9" s="54"/>
      <c r="F9" s="36" t="s">
        <v>35</v>
      </c>
      <c r="G9" s="38" t="s">
        <v>36</v>
      </c>
      <c r="H9" s="36" t="s">
        <v>35</v>
      </c>
      <c r="I9" s="38" t="s">
        <v>36</v>
      </c>
      <c r="J9" s="68" t="s">
        <v>9</v>
      </c>
      <c r="K9" s="68"/>
      <c r="L9" s="68"/>
      <c r="M9" s="69"/>
      <c r="N9" s="69"/>
      <c r="O9" s="70"/>
      <c r="P9" s="71" t="s">
        <v>18</v>
      </c>
      <c r="Q9" s="72"/>
      <c r="R9" s="72"/>
      <c r="S9" s="170"/>
      <c r="T9" s="170"/>
      <c r="U9" s="171"/>
    </row>
    <row r="10" spans="1:22" x14ac:dyDescent="0.2">
      <c r="A10" s="47"/>
      <c r="B10" s="172"/>
      <c r="C10" s="70"/>
      <c r="D10" s="49"/>
      <c r="E10" s="54"/>
      <c r="F10" s="37"/>
      <c r="G10" s="39"/>
      <c r="H10" s="37"/>
      <c r="I10" s="39"/>
      <c r="J10" s="73" t="s">
        <v>8</v>
      </c>
      <c r="K10" s="31" t="s">
        <v>10</v>
      </c>
      <c r="L10" s="31" t="s">
        <v>11</v>
      </c>
      <c r="M10" s="31" t="s">
        <v>12</v>
      </c>
      <c r="N10" s="31" t="s">
        <v>13</v>
      </c>
      <c r="O10" s="31" t="s">
        <v>14</v>
      </c>
      <c r="P10" s="31" t="s">
        <v>15</v>
      </c>
      <c r="Q10" s="31" t="s">
        <v>16</v>
      </c>
      <c r="R10" s="74" t="s">
        <v>17</v>
      </c>
      <c r="S10" s="31" t="s">
        <v>67</v>
      </c>
      <c r="T10" s="31" t="s">
        <v>68</v>
      </c>
      <c r="U10" s="75" t="s">
        <v>69</v>
      </c>
      <c r="V10" s="76"/>
    </row>
    <row r="11" spans="1:22" x14ac:dyDescent="0.2">
      <c r="A11" s="26">
        <v>1</v>
      </c>
      <c r="B11" s="43">
        <v>2</v>
      </c>
      <c r="C11" s="173"/>
      <c r="D11" s="12">
        <v>3</v>
      </c>
      <c r="E11" s="33">
        <v>4</v>
      </c>
      <c r="F11" s="26">
        <v>5</v>
      </c>
      <c r="G11" s="77">
        <v>6</v>
      </c>
      <c r="H11" s="26">
        <v>7</v>
      </c>
      <c r="I11" s="77">
        <v>8</v>
      </c>
      <c r="J11" s="52">
        <v>9</v>
      </c>
      <c r="K11" s="12">
        <v>10</v>
      </c>
      <c r="L11" s="12">
        <v>11</v>
      </c>
      <c r="M11" s="12">
        <v>12</v>
      </c>
      <c r="N11" s="12">
        <v>13</v>
      </c>
      <c r="O11" s="12">
        <v>14</v>
      </c>
      <c r="P11" s="12">
        <v>15</v>
      </c>
      <c r="Q11" s="12">
        <v>16</v>
      </c>
      <c r="R11" s="33">
        <v>17</v>
      </c>
      <c r="S11" s="12">
        <v>18</v>
      </c>
      <c r="T11" s="12">
        <v>19</v>
      </c>
      <c r="U11" s="78">
        <v>20</v>
      </c>
      <c r="V11" s="76"/>
    </row>
    <row r="12" spans="1:22" ht="16.5" thickBot="1" x14ac:dyDescent="0.25">
      <c r="A12" s="226"/>
      <c r="B12" s="227"/>
      <c r="C12" s="228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10"/>
      <c r="V12" s="76"/>
    </row>
    <row r="13" spans="1:22" s="150" customFormat="1" ht="56.25" x14ac:dyDescent="0.2">
      <c r="A13" s="199" t="s">
        <v>71</v>
      </c>
      <c r="B13" s="200" t="s">
        <v>152</v>
      </c>
      <c r="C13" s="201"/>
      <c r="D13" s="202" t="s">
        <v>153</v>
      </c>
      <c r="E13" s="203"/>
      <c r="F13" s="204"/>
      <c r="G13" s="205">
        <f>SUM(G14,G26,G28,G30,G33,G37)</f>
        <v>256102.06</v>
      </c>
      <c r="H13" s="206"/>
      <c r="I13" s="207"/>
      <c r="J13" s="208"/>
      <c r="K13" s="209"/>
      <c r="L13" s="209"/>
      <c r="M13" s="209"/>
      <c r="N13" s="209"/>
      <c r="O13" s="209"/>
      <c r="P13" s="209"/>
      <c r="Q13" s="209"/>
      <c r="R13" s="209"/>
      <c r="S13" s="209"/>
      <c r="T13" s="209"/>
      <c r="U13" s="207"/>
      <c r="V13" s="150" t="s">
        <v>153</v>
      </c>
    </row>
    <row r="14" spans="1:22" s="58" customFormat="1" x14ac:dyDescent="0.2">
      <c r="A14" s="79" t="s">
        <v>72</v>
      </c>
      <c r="B14" s="55" t="s">
        <v>70</v>
      </c>
      <c r="C14" s="174"/>
      <c r="D14" s="56"/>
      <c r="E14" s="57"/>
      <c r="F14" s="80"/>
      <c r="G14" s="81">
        <f>SUM(G15:G25)</f>
        <v>131717.21999999997</v>
      </c>
      <c r="H14" s="82"/>
      <c r="I14" s="83"/>
      <c r="J14" s="84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3"/>
    </row>
    <row r="15" spans="1:22" s="94" customFormat="1" ht="63" x14ac:dyDescent="0.2">
      <c r="A15" s="86" t="s">
        <v>123</v>
      </c>
      <c r="B15" s="87" t="s">
        <v>73</v>
      </c>
      <c r="C15" s="87" t="s">
        <v>74</v>
      </c>
      <c r="D15" s="28" t="s">
        <v>75</v>
      </c>
      <c r="E15" s="59" t="s">
        <v>76</v>
      </c>
      <c r="F15" s="88">
        <v>3.2</v>
      </c>
      <c r="G15" s="89">
        <v>32228.35</v>
      </c>
      <c r="H15" s="90"/>
      <c r="I15" s="91"/>
      <c r="J15" s="92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1"/>
    </row>
    <row r="16" spans="1:22" s="94" customFormat="1" ht="63" x14ac:dyDescent="0.2">
      <c r="A16" s="86" t="s">
        <v>124</v>
      </c>
      <c r="B16" s="87" t="s">
        <v>77</v>
      </c>
      <c r="C16" s="87" t="s">
        <v>78</v>
      </c>
      <c r="D16" s="28" t="s">
        <v>79</v>
      </c>
      <c r="E16" s="59" t="s">
        <v>80</v>
      </c>
      <c r="F16" s="88">
        <v>40.25</v>
      </c>
      <c r="G16" s="89">
        <v>49144.04</v>
      </c>
      <c r="H16" s="90"/>
      <c r="I16" s="91"/>
      <c r="J16" s="92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1"/>
    </row>
    <row r="17" spans="1:21" s="94" customFormat="1" ht="63" x14ac:dyDescent="0.2">
      <c r="A17" s="86" t="s">
        <v>125</v>
      </c>
      <c r="B17" s="87" t="s">
        <v>81</v>
      </c>
      <c r="C17" s="87" t="s">
        <v>82</v>
      </c>
      <c r="D17" s="28" t="s">
        <v>79</v>
      </c>
      <c r="E17" s="59" t="s">
        <v>83</v>
      </c>
      <c r="F17" s="88">
        <v>53.05</v>
      </c>
      <c r="G17" s="89">
        <v>2885.92</v>
      </c>
      <c r="H17" s="90"/>
      <c r="I17" s="91"/>
      <c r="J17" s="92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1"/>
    </row>
    <row r="18" spans="1:21" s="94" customFormat="1" ht="31.5" x14ac:dyDescent="0.2">
      <c r="A18" s="86" t="s">
        <v>126</v>
      </c>
      <c r="B18" s="87" t="s">
        <v>84</v>
      </c>
      <c r="C18" s="87" t="s">
        <v>85</v>
      </c>
      <c r="D18" s="28" t="s">
        <v>43</v>
      </c>
      <c r="E18" s="59" t="s">
        <v>86</v>
      </c>
      <c r="F18" s="88">
        <v>14.98</v>
      </c>
      <c r="G18" s="89">
        <v>1199.9000000000001</v>
      </c>
      <c r="H18" s="90"/>
      <c r="I18" s="91"/>
      <c r="J18" s="92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1"/>
    </row>
    <row r="19" spans="1:21" s="94" customFormat="1" ht="63" x14ac:dyDescent="0.2">
      <c r="A19" s="86" t="s">
        <v>127</v>
      </c>
      <c r="B19" s="87" t="s">
        <v>49</v>
      </c>
      <c r="C19" s="87" t="s">
        <v>87</v>
      </c>
      <c r="D19" s="28" t="s">
        <v>88</v>
      </c>
      <c r="E19" s="59" t="s">
        <v>89</v>
      </c>
      <c r="F19" s="88">
        <v>147.99</v>
      </c>
      <c r="G19" s="89">
        <v>24566.34</v>
      </c>
      <c r="H19" s="90"/>
      <c r="I19" s="91"/>
      <c r="J19" s="92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1"/>
    </row>
    <row r="20" spans="1:21" s="94" customFormat="1" x14ac:dyDescent="0.2">
      <c r="A20" s="86" t="s">
        <v>128</v>
      </c>
      <c r="B20" s="87" t="s">
        <v>53</v>
      </c>
      <c r="C20" s="87"/>
      <c r="D20" s="28" t="s">
        <v>48</v>
      </c>
      <c r="E20" s="59">
        <v>1</v>
      </c>
      <c r="F20" s="88">
        <v>2789.39</v>
      </c>
      <c r="G20" s="89">
        <v>2789.39</v>
      </c>
      <c r="H20" s="90"/>
      <c r="I20" s="91"/>
      <c r="J20" s="92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1"/>
    </row>
    <row r="21" spans="1:21" s="94" customFormat="1" ht="63" x14ac:dyDescent="0.2">
      <c r="A21" s="86" t="s">
        <v>129</v>
      </c>
      <c r="B21" s="87" t="s">
        <v>90</v>
      </c>
      <c r="C21" s="87" t="s">
        <v>91</v>
      </c>
      <c r="D21" s="28" t="s">
        <v>48</v>
      </c>
      <c r="E21" s="59">
        <v>1</v>
      </c>
      <c r="F21" s="88">
        <v>389.15</v>
      </c>
      <c r="G21" s="89">
        <v>389.15</v>
      </c>
      <c r="H21" s="90"/>
      <c r="I21" s="91"/>
      <c r="J21" s="92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1"/>
    </row>
    <row r="22" spans="1:21" s="94" customFormat="1" x14ac:dyDescent="0.2">
      <c r="A22" s="86" t="s">
        <v>130</v>
      </c>
      <c r="B22" s="87" t="s">
        <v>92</v>
      </c>
      <c r="C22" s="87"/>
      <c r="D22" s="28" t="s">
        <v>48</v>
      </c>
      <c r="E22" s="59">
        <v>1</v>
      </c>
      <c r="F22" s="88">
        <v>103.05</v>
      </c>
      <c r="G22" s="89">
        <v>103.05</v>
      </c>
      <c r="H22" s="90"/>
      <c r="I22" s="91"/>
      <c r="J22" s="92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1"/>
    </row>
    <row r="23" spans="1:21" s="94" customFormat="1" x14ac:dyDescent="0.2">
      <c r="A23" s="86" t="s">
        <v>131</v>
      </c>
      <c r="B23" s="87" t="s">
        <v>93</v>
      </c>
      <c r="C23" s="87"/>
      <c r="D23" s="28" t="s">
        <v>48</v>
      </c>
      <c r="E23" s="59">
        <v>1</v>
      </c>
      <c r="F23" s="88">
        <v>11545.62</v>
      </c>
      <c r="G23" s="89">
        <v>11545.62</v>
      </c>
      <c r="H23" s="90"/>
      <c r="I23" s="91"/>
      <c r="J23" s="92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1"/>
    </row>
    <row r="24" spans="1:21" s="94" customFormat="1" x14ac:dyDescent="0.2">
      <c r="A24" s="86" t="s">
        <v>132</v>
      </c>
      <c r="B24" s="87" t="s">
        <v>94</v>
      </c>
      <c r="C24" s="87"/>
      <c r="D24" s="28" t="s">
        <v>48</v>
      </c>
      <c r="E24" s="59">
        <v>1</v>
      </c>
      <c r="F24" s="88">
        <v>710.29</v>
      </c>
      <c r="G24" s="89">
        <v>710.29</v>
      </c>
      <c r="H24" s="90"/>
      <c r="I24" s="91"/>
      <c r="J24" s="92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1"/>
    </row>
    <row r="25" spans="1:21" s="94" customFormat="1" ht="31.5" x14ac:dyDescent="0.2">
      <c r="A25" s="86" t="s">
        <v>133</v>
      </c>
      <c r="B25" s="87" t="s">
        <v>95</v>
      </c>
      <c r="C25" s="87" t="s">
        <v>96</v>
      </c>
      <c r="D25" s="28" t="s">
        <v>48</v>
      </c>
      <c r="E25" s="59">
        <v>1</v>
      </c>
      <c r="F25" s="88">
        <v>6155.17</v>
      </c>
      <c r="G25" s="89">
        <v>6155.17</v>
      </c>
      <c r="H25" s="90"/>
      <c r="I25" s="91"/>
      <c r="J25" s="92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1"/>
    </row>
    <row r="26" spans="1:21" s="58" customFormat="1" x14ac:dyDescent="0.2">
      <c r="A26" s="79" t="s">
        <v>122</v>
      </c>
      <c r="B26" s="55" t="s">
        <v>97</v>
      </c>
      <c r="C26" s="174"/>
      <c r="D26" s="56"/>
      <c r="E26" s="57"/>
      <c r="F26" s="80"/>
      <c r="G26" s="81">
        <f>SUM(G27)</f>
        <v>970.2</v>
      </c>
      <c r="H26" s="82"/>
      <c r="I26" s="83"/>
      <c r="J26" s="84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3"/>
    </row>
    <row r="27" spans="1:21" s="94" customFormat="1" ht="31.5" x14ac:dyDescent="0.2">
      <c r="A27" s="86" t="s">
        <v>134</v>
      </c>
      <c r="B27" s="87" t="s">
        <v>98</v>
      </c>
      <c r="C27" s="87" t="s">
        <v>99</v>
      </c>
      <c r="D27" s="28" t="s">
        <v>6</v>
      </c>
      <c r="E27" s="59">
        <v>588</v>
      </c>
      <c r="F27" s="88">
        <v>1.65</v>
      </c>
      <c r="G27" s="89">
        <v>970.2</v>
      </c>
      <c r="H27" s="90"/>
      <c r="I27" s="91"/>
      <c r="J27" s="92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1"/>
    </row>
    <row r="28" spans="1:21" s="58" customFormat="1" x14ac:dyDescent="0.2">
      <c r="A28" s="79" t="s">
        <v>135</v>
      </c>
      <c r="B28" s="55" t="s">
        <v>100</v>
      </c>
      <c r="C28" s="174"/>
      <c r="D28" s="56"/>
      <c r="E28" s="57"/>
      <c r="F28" s="80"/>
      <c r="G28" s="81">
        <f>SUM(G29)</f>
        <v>856.74</v>
      </c>
      <c r="H28" s="82"/>
      <c r="I28" s="83"/>
      <c r="J28" s="84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3"/>
    </row>
    <row r="29" spans="1:21" s="94" customFormat="1" ht="31.5" x14ac:dyDescent="0.2">
      <c r="A29" s="86" t="s">
        <v>136</v>
      </c>
      <c r="B29" s="87" t="s">
        <v>100</v>
      </c>
      <c r="C29" s="87" t="s">
        <v>101</v>
      </c>
      <c r="D29" s="28" t="s">
        <v>102</v>
      </c>
      <c r="E29" s="59" t="s">
        <v>103</v>
      </c>
      <c r="F29" s="88">
        <v>1.0900000000000001</v>
      </c>
      <c r="G29" s="89">
        <v>856.74</v>
      </c>
      <c r="H29" s="90"/>
      <c r="I29" s="91"/>
      <c r="J29" s="92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1"/>
    </row>
    <row r="30" spans="1:21" s="58" customFormat="1" x14ac:dyDescent="0.2">
      <c r="A30" s="79" t="s">
        <v>137</v>
      </c>
      <c r="B30" s="55" t="s">
        <v>104</v>
      </c>
      <c r="C30" s="174"/>
      <c r="D30" s="56"/>
      <c r="E30" s="57"/>
      <c r="F30" s="80"/>
      <c r="G30" s="81">
        <f>SUM(G31:G32)</f>
        <v>98716.02</v>
      </c>
      <c r="H30" s="82"/>
      <c r="I30" s="83"/>
      <c r="J30" s="84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3"/>
    </row>
    <row r="31" spans="1:21" s="94" customFormat="1" ht="31.5" x14ac:dyDescent="0.2">
      <c r="A31" s="86" t="s">
        <v>138</v>
      </c>
      <c r="B31" s="87" t="s">
        <v>105</v>
      </c>
      <c r="C31" s="87" t="s">
        <v>106</v>
      </c>
      <c r="D31" s="28" t="s">
        <v>102</v>
      </c>
      <c r="E31" s="59" t="s">
        <v>107</v>
      </c>
      <c r="F31" s="88">
        <v>24.75</v>
      </c>
      <c r="G31" s="89">
        <v>79620.75</v>
      </c>
      <c r="H31" s="90"/>
      <c r="I31" s="91"/>
      <c r="J31" s="92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1"/>
    </row>
    <row r="32" spans="1:21" s="94" customFormat="1" ht="47.25" x14ac:dyDescent="0.2">
      <c r="A32" s="86" t="s">
        <v>139</v>
      </c>
      <c r="B32" s="87" t="s">
        <v>108</v>
      </c>
      <c r="C32" s="87" t="s">
        <v>109</v>
      </c>
      <c r="D32" s="28" t="s">
        <v>110</v>
      </c>
      <c r="E32" s="59" t="s">
        <v>111</v>
      </c>
      <c r="F32" s="88">
        <v>13.07</v>
      </c>
      <c r="G32" s="89">
        <v>19095.27</v>
      </c>
      <c r="H32" s="90"/>
      <c r="I32" s="91"/>
      <c r="J32" s="92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1"/>
    </row>
    <row r="33" spans="1:22" s="58" customFormat="1" x14ac:dyDescent="0.2">
      <c r="A33" s="79" t="s">
        <v>140</v>
      </c>
      <c r="B33" s="55" t="s">
        <v>112</v>
      </c>
      <c r="C33" s="174"/>
      <c r="D33" s="56"/>
      <c r="E33" s="57"/>
      <c r="F33" s="80"/>
      <c r="G33" s="81">
        <f>SUM(G34:G36)</f>
        <v>6084.34</v>
      </c>
      <c r="H33" s="82"/>
      <c r="I33" s="83"/>
      <c r="J33" s="84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3"/>
    </row>
    <row r="34" spans="1:22" s="94" customFormat="1" x14ac:dyDescent="0.2">
      <c r="A34" s="86" t="s">
        <v>141</v>
      </c>
      <c r="B34" s="87" t="s">
        <v>113</v>
      </c>
      <c r="C34" s="87" t="s">
        <v>114</v>
      </c>
      <c r="D34" s="28" t="s">
        <v>7</v>
      </c>
      <c r="E34" s="59">
        <v>10</v>
      </c>
      <c r="F34" s="88">
        <v>80.8</v>
      </c>
      <c r="G34" s="89">
        <v>808</v>
      </c>
      <c r="H34" s="90"/>
      <c r="I34" s="91"/>
      <c r="J34" s="92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1"/>
    </row>
    <row r="35" spans="1:22" s="94" customFormat="1" ht="47.25" x14ac:dyDescent="0.2">
      <c r="A35" s="86" t="s">
        <v>142</v>
      </c>
      <c r="B35" s="87" t="s">
        <v>115</v>
      </c>
      <c r="C35" s="87" t="s">
        <v>116</v>
      </c>
      <c r="D35" s="28" t="s">
        <v>117</v>
      </c>
      <c r="E35" s="59" t="s">
        <v>118</v>
      </c>
      <c r="F35" s="88">
        <v>3.8</v>
      </c>
      <c r="G35" s="89">
        <v>3803.8</v>
      </c>
      <c r="H35" s="90"/>
      <c r="I35" s="91"/>
      <c r="J35" s="92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1"/>
    </row>
    <row r="36" spans="1:22" s="94" customFormat="1" x14ac:dyDescent="0.2">
      <c r="A36" s="86" t="s">
        <v>143</v>
      </c>
      <c r="B36" s="87" t="s">
        <v>119</v>
      </c>
      <c r="C36" s="87" t="s">
        <v>59</v>
      </c>
      <c r="D36" s="28" t="s">
        <v>43</v>
      </c>
      <c r="E36" s="59">
        <v>2074</v>
      </c>
      <c r="F36" s="88">
        <v>0.71</v>
      </c>
      <c r="G36" s="89">
        <v>1472.54</v>
      </c>
      <c r="H36" s="90"/>
      <c r="I36" s="91"/>
      <c r="J36" s="92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1"/>
    </row>
    <row r="37" spans="1:22" s="58" customFormat="1" x14ac:dyDescent="0.2">
      <c r="A37" s="79" t="s">
        <v>146</v>
      </c>
      <c r="B37" s="55" t="s">
        <v>120</v>
      </c>
      <c r="C37" s="174"/>
      <c r="D37" s="56"/>
      <c r="E37" s="57"/>
      <c r="F37" s="80"/>
      <c r="G37" s="81">
        <f>SUM(G38:G41)</f>
        <v>17757.54</v>
      </c>
      <c r="H37" s="82"/>
      <c r="I37" s="83"/>
      <c r="J37" s="84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3"/>
    </row>
    <row r="38" spans="1:22" s="94" customFormat="1" ht="31.5" x14ac:dyDescent="0.2">
      <c r="A38" s="86" t="s">
        <v>147</v>
      </c>
      <c r="B38" s="87" t="s">
        <v>63</v>
      </c>
      <c r="C38" s="87"/>
      <c r="D38" s="28"/>
      <c r="E38" s="59"/>
      <c r="F38" s="88"/>
      <c r="G38" s="89">
        <v>7598.72</v>
      </c>
      <c r="H38" s="90"/>
      <c r="I38" s="91"/>
      <c r="J38" s="92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1"/>
    </row>
    <row r="39" spans="1:22" s="94" customFormat="1" ht="47.25" x14ac:dyDescent="0.2">
      <c r="A39" s="86" t="s">
        <v>148</v>
      </c>
      <c r="B39" s="87" t="s">
        <v>144</v>
      </c>
      <c r="C39" s="87"/>
      <c r="D39" s="28"/>
      <c r="E39" s="59"/>
      <c r="F39" s="88"/>
      <c r="G39" s="89">
        <v>5396.69</v>
      </c>
      <c r="H39" s="90"/>
      <c r="I39" s="91"/>
      <c r="J39" s="92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1"/>
    </row>
    <row r="40" spans="1:22" s="94" customFormat="1" x14ac:dyDescent="0.2">
      <c r="A40" s="86" t="s">
        <v>149</v>
      </c>
      <c r="B40" s="87" t="s">
        <v>121</v>
      </c>
      <c r="C40" s="87"/>
      <c r="D40" s="28"/>
      <c r="E40" s="59"/>
      <c r="F40" s="88"/>
      <c r="G40" s="89">
        <v>2686.48</v>
      </c>
      <c r="H40" s="90"/>
      <c r="I40" s="91"/>
      <c r="J40" s="92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1"/>
    </row>
    <row r="41" spans="1:22" s="94" customFormat="1" ht="47.25" x14ac:dyDescent="0.2">
      <c r="A41" s="86" t="s">
        <v>150</v>
      </c>
      <c r="B41" s="87" t="s">
        <v>145</v>
      </c>
      <c r="C41" s="87"/>
      <c r="D41" s="28"/>
      <c r="E41" s="59"/>
      <c r="F41" s="88"/>
      <c r="G41" s="89">
        <v>2075.65</v>
      </c>
      <c r="H41" s="90"/>
      <c r="I41" s="91"/>
      <c r="J41" s="92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1"/>
    </row>
    <row r="42" spans="1:22" ht="16.5" thickBot="1" x14ac:dyDescent="0.25">
      <c r="A42" s="226"/>
      <c r="B42" s="227"/>
      <c r="C42" s="228"/>
      <c r="D42" s="227"/>
      <c r="E42" s="227"/>
      <c r="F42" s="227"/>
      <c r="G42" s="227"/>
      <c r="H42" s="227"/>
      <c r="I42" s="227"/>
      <c r="J42" s="227"/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210"/>
      <c r="V42" s="76"/>
    </row>
    <row r="43" spans="1:22" s="150" customFormat="1" ht="37.5" x14ac:dyDescent="0.2">
      <c r="A43" s="211" t="s">
        <v>151</v>
      </c>
      <c r="B43" s="212" t="s">
        <v>154</v>
      </c>
      <c r="C43" s="213"/>
      <c r="D43" s="214" t="s">
        <v>39</v>
      </c>
      <c r="E43" s="215"/>
      <c r="F43" s="216"/>
      <c r="G43" s="217">
        <f>SUM(G44,G231,G241,G247,G251,G263,G270,G278,G288,G291,G293,G306)</f>
        <v>535215.09000000008</v>
      </c>
      <c r="H43" s="218"/>
      <c r="I43" s="219"/>
      <c r="J43" s="220"/>
      <c r="K43" s="221"/>
      <c r="L43" s="221"/>
      <c r="M43" s="221"/>
      <c r="N43" s="221"/>
      <c r="O43" s="221"/>
      <c r="P43" s="221"/>
      <c r="Q43" s="221"/>
      <c r="R43" s="221"/>
      <c r="S43" s="221"/>
      <c r="T43" s="221"/>
      <c r="U43" s="219"/>
      <c r="V43" s="150" t="s">
        <v>39</v>
      </c>
    </row>
    <row r="44" spans="1:22" s="58" customFormat="1" ht="15.75" customHeight="1" x14ac:dyDescent="0.2">
      <c r="A44" s="130" t="s">
        <v>26</v>
      </c>
      <c r="B44" s="131" t="s">
        <v>387</v>
      </c>
      <c r="C44" s="175"/>
      <c r="D44" s="132"/>
      <c r="E44" s="133"/>
      <c r="F44" s="134"/>
      <c r="G44" s="135">
        <f>SUM(G45,G79,G130,G148,G159,G174,G188,G204,G206,G209,G211,G218,G220,G222)</f>
        <v>235802.20999999996</v>
      </c>
      <c r="H44" s="136"/>
      <c r="I44" s="137"/>
      <c r="J44" s="138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7"/>
    </row>
    <row r="45" spans="1:22" s="94" customFormat="1" ht="15.75" customHeight="1" x14ac:dyDescent="0.2">
      <c r="A45" s="29" t="s">
        <v>386</v>
      </c>
      <c r="B45" s="112" t="s">
        <v>388</v>
      </c>
      <c r="C45" s="176"/>
      <c r="D45" s="27"/>
      <c r="E45" s="113"/>
      <c r="F45" s="114"/>
      <c r="G45" s="115">
        <f>SUM(G46:G78)</f>
        <v>15889.919999999998</v>
      </c>
      <c r="H45" s="116"/>
      <c r="I45" s="117"/>
      <c r="J45" s="118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7"/>
    </row>
    <row r="46" spans="1:22" s="94" customFormat="1" x14ac:dyDescent="0.2">
      <c r="A46" s="120"/>
      <c r="B46" s="123" t="s">
        <v>155</v>
      </c>
      <c r="C46" s="87" t="s">
        <v>156</v>
      </c>
      <c r="D46" s="28" t="s">
        <v>43</v>
      </c>
      <c r="E46" s="59">
        <v>589.6</v>
      </c>
      <c r="F46" s="126">
        <v>8.94</v>
      </c>
      <c r="G46" s="127">
        <v>5971.92</v>
      </c>
      <c r="H46" s="90"/>
      <c r="I46" s="91"/>
      <c r="J46" s="92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1"/>
    </row>
    <row r="47" spans="1:22" s="94" customFormat="1" x14ac:dyDescent="0.2">
      <c r="A47" s="177"/>
      <c r="B47" s="178"/>
      <c r="C47" s="87" t="s">
        <v>157</v>
      </c>
      <c r="D47" s="28" t="s">
        <v>43</v>
      </c>
      <c r="E47" s="59">
        <v>143</v>
      </c>
      <c r="F47" s="177"/>
      <c r="G47" s="179"/>
      <c r="H47" s="90"/>
      <c r="I47" s="91"/>
      <c r="J47" s="92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1"/>
    </row>
    <row r="48" spans="1:22" s="94" customFormat="1" ht="31.5" x14ac:dyDescent="0.2">
      <c r="A48" s="180"/>
      <c r="B48" s="181"/>
      <c r="C48" s="87" t="s">
        <v>158</v>
      </c>
      <c r="D48" s="28" t="s">
        <v>43</v>
      </c>
      <c r="E48" s="59">
        <v>525</v>
      </c>
      <c r="F48" s="180"/>
      <c r="G48" s="182"/>
      <c r="H48" s="90"/>
      <c r="I48" s="91"/>
      <c r="J48" s="92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1"/>
    </row>
    <row r="49" spans="1:21" s="94" customFormat="1" x14ac:dyDescent="0.2">
      <c r="A49" s="120"/>
      <c r="B49" s="123" t="s">
        <v>159</v>
      </c>
      <c r="C49" s="87" t="s">
        <v>160</v>
      </c>
      <c r="D49" s="28" t="s">
        <v>43</v>
      </c>
      <c r="E49" s="59">
        <v>576</v>
      </c>
      <c r="F49" s="126">
        <v>4.55</v>
      </c>
      <c r="G49" s="127">
        <v>2866.5</v>
      </c>
      <c r="H49" s="90"/>
      <c r="I49" s="91"/>
      <c r="J49" s="92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1"/>
    </row>
    <row r="50" spans="1:21" s="94" customFormat="1" ht="47.25" x14ac:dyDescent="0.2">
      <c r="A50" s="180"/>
      <c r="B50" s="181"/>
      <c r="C50" s="87" t="s">
        <v>161</v>
      </c>
      <c r="D50" s="28" t="s">
        <v>43</v>
      </c>
      <c r="E50" s="59">
        <v>630</v>
      </c>
      <c r="F50" s="180"/>
      <c r="G50" s="182"/>
      <c r="H50" s="90"/>
      <c r="I50" s="91"/>
      <c r="J50" s="92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1"/>
    </row>
    <row r="51" spans="1:21" s="94" customFormat="1" ht="47.25" x14ac:dyDescent="0.2">
      <c r="A51" s="86"/>
      <c r="B51" s="87" t="s">
        <v>162</v>
      </c>
      <c r="C51" s="87" t="s">
        <v>163</v>
      </c>
      <c r="D51" s="28" t="s">
        <v>41</v>
      </c>
      <c r="E51" s="59">
        <v>104</v>
      </c>
      <c r="F51" s="88">
        <v>8.35</v>
      </c>
      <c r="G51" s="89">
        <v>868.4</v>
      </c>
      <c r="H51" s="90"/>
      <c r="I51" s="91"/>
      <c r="J51" s="92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1"/>
    </row>
    <row r="52" spans="1:21" s="94" customFormat="1" ht="47.25" x14ac:dyDescent="0.2">
      <c r="A52" s="120"/>
      <c r="B52" s="123" t="s">
        <v>164</v>
      </c>
      <c r="C52" s="87" t="s">
        <v>165</v>
      </c>
      <c r="D52" s="28" t="s">
        <v>43</v>
      </c>
      <c r="E52" s="59">
        <v>519.1</v>
      </c>
      <c r="F52" s="126">
        <v>2.04</v>
      </c>
      <c r="G52" s="127">
        <v>2734.21</v>
      </c>
      <c r="H52" s="90"/>
      <c r="I52" s="91"/>
      <c r="J52" s="92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1"/>
    </row>
    <row r="53" spans="1:21" s="94" customFormat="1" ht="31.5" x14ac:dyDescent="0.2">
      <c r="A53" s="177"/>
      <c r="B53" s="178"/>
      <c r="C53" s="87" t="s">
        <v>166</v>
      </c>
      <c r="D53" s="28" t="s">
        <v>43</v>
      </c>
      <c r="E53" s="59" t="s">
        <v>167</v>
      </c>
      <c r="F53" s="177"/>
      <c r="G53" s="179"/>
      <c r="H53" s="90"/>
      <c r="I53" s="91"/>
      <c r="J53" s="92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1"/>
    </row>
    <row r="54" spans="1:21" s="94" customFormat="1" ht="31.5" x14ac:dyDescent="0.2">
      <c r="A54" s="177"/>
      <c r="B54" s="178"/>
      <c r="C54" s="87" t="s">
        <v>168</v>
      </c>
      <c r="D54" s="28" t="s">
        <v>43</v>
      </c>
      <c r="E54" s="59">
        <v>21.24</v>
      </c>
      <c r="F54" s="177"/>
      <c r="G54" s="179"/>
      <c r="H54" s="90"/>
      <c r="I54" s="91"/>
      <c r="J54" s="92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1"/>
    </row>
    <row r="55" spans="1:21" s="94" customFormat="1" ht="31.5" x14ac:dyDescent="0.2">
      <c r="A55" s="177"/>
      <c r="B55" s="178"/>
      <c r="C55" s="87" t="s">
        <v>169</v>
      </c>
      <c r="D55" s="28" t="s">
        <v>43</v>
      </c>
      <c r="E55" s="59">
        <v>19.2</v>
      </c>
      <c r="F55" s="177"/>
      <c r="G55" s="179"/>
      <c r="H55" s="90"/>
      <c r="I55" s="91"/>
      <c r="J55" s="92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1"/>
    </row>
    <row r="56" spans="1:21" s="94" customFormat="1" ht="31.5" x14ac:dyDescent="0.2">
      <c r="A56" s="177"/>
      <c r="B56" s="178"/>
      <c r="C56" s="87" t="s">
        <v>170</v>
      </c>
      <c r="D56" s="28" t="s">
        <v>43</v>
      </c>
      <c r="E56" s="59">
        <v>1257</v>
      </c>
      <c r="F56" s="177"/>
      <c r="G56" s="179"/>
      <c r="H56" s="90"/>
      <c r="I56" s="91"/>
      <c r="J56" s="92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1"/>
    </row>
    <row r="57" spans="1:21" s="94" customFormat="1" ht="47.25" x14ac:dyDescent="0.2">
      <c r="A57" s="177"/>
      <c r="B57" s="178"/>
      <c r="C57" s="87" t="s">
        <v>171</v>
      </c>
      <c r="D57" s="28" t="s">
        <v>43</v>
      </c>
      <c r="E57" s="59">
        <v>28</v>
      </c>
      <c r="F57" s="177"/>
      <c r="G57" s="179"/>
      <c r="H57" s="90"/>
      <c r="I57" s="91"/>
      <c r="J57" s="92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1"/>
    </row>
    <row r="58" spans="1:21" s="94" customFormat="1" ht="31.5" x14ac:dyDescent="0.2">
      <c r="A58" s="177"/>
      <c r="B58" s="178"/>
      <c r="C58" s="87" t="s">
        <v>172</v>
      </c>
      <c r="D58" s="28" t="s">
        <v>43</v>
      </c>
      <c r="E58" s="59">
        <v>821.2</v>
      </c>
      <c r="F58" s="177"/>
      <c r="G58" s="179"/>
      <c r="H58" s="90"/>
      <c r="I58" s="91"/>
      <c r="J58" s="92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1"/>
    </row>
    <row r="59" spans="1:21" s="94" customFormat="1" x14ac:dyDescent="0.2">
      <c r="A59" s="177"/>
      <c r="B59" s="178"/>
      <c r="C59" s="87" t="s">
        <v>173</v>
      </c>
      <c r="D59" s="28" t="s">
        <v>43</v>
      </c>
      <c r="E59" s="59">
        <v>43.7</v>
      </c>
      <c r="F59" s="177"/>
      <c r="G59" s="179"/>
      <c r="H59" s="90"/>
      <c r="I59" s="91"/>
      <c r="J59" s="92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1"/>
    </row>
    <row r="60" spans="1:21" s="94" customFormat="1" ht="31.5" x14ac:dyDescent="0.2">
      <c r="A60" s="177"/>
      <c r="B60" s="178"/>
      <c r="C60" s="87" t="s">
        <v>174</v>
      </c>
      <c r="D60" s="28" t="s">
        <v>43</v>
      </c>
      <c r="E60" s="59">
        <v>45.74</v>
      </c>
      <c r="F60" s="177"/>
      <c r="G60" s="179"/>
      <c r="H60" s="90"/>
      <c r="I60" s="91"/>
      <c r="J60" s="92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1"/>
    </row>
    <row r="61" spans="1:21" s="94" customFormat="1" ht="31.5" x14ac:dyDescent="0.2">
      <c r="A61" s="177"/>
      <c r="B61" s="178"/>
      <c r="C61" s="87" t="s">
        <v>175</v>
      </c>
      <c r="D61" s="28" t="s">
        <v>43</v>
      </c>
      <c r="E61" s="59">
        <v>34.299999999999997</v>
      </c>
      <c r="F61" s="177"/>
      <c r="G61" s="179"/>
      <c r="H61" s="90"/>
      <c r="I61" s="91"/>
      <c r="J61" s="92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1"/>
    </row>
    <row r="62" spans="1:21" s="94" customFormat="1" ht="31.5" x14ac:dyDescent="0.2">
      <c r="A62" s="177"/>
      <c r="B62" s="178"/>
      <c r="C62" s="87" t="s">
        <v>176</v>
      </c>
      <c r="D62" s="28" t="s">
        <v>43</v>
      </c>
      <c r="E62" s="59">
        <v>41.78</v>
      </c>
      <c r="F62" s="177"/>
      <c r="G62" s="179"/>
      <c r="H62" s="90"/>
      <c r="I62" s="91"/>
      <c r="J62" s="92"/>
      <c r="K62" s="93"/>
      <c r="L62" s="93"/>
      <c r="M62" s="93"/>
      <c r="N62" s="93"/>
      <c r="O62" s="93"/>
      <c r="P62" s="93"/>
      <c r="Q62" s="93"/>
      <c r="R62" s="93"/>
      <c r="S62" s="93"/>
      <c r="T62" s="93"/>
      <c r="U62" s="91"/>
    </row>
    <row r="63" spans="1:21" s="94" customFormat="1" ht="63" x14ac:dyDescent="0.2">
      <c r="A63" s="177"/>
      <c r="B63" s="178"/>
      <c r="C63" s="87" t="s">
        <v>177</v>
      </c>
      <c r="D63" s="28" t="s">
        <v>43</v>
      </c>
      <c r="E63" s="59">
        <v>413</v>
      </c>
      <c r="F63" s="177"/>
      <c r="G63" s="179"/>
      <c r="H63" s="90"/>
      <c r="I63" s="91"/>
      <c r="J63" s="92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1"/>
    </row>
    <row r="64" spans="1:21" s="94" customFormat="1" ht="31.5" x14ac:dyDescent="0.2">
      <c r="A64" s="180"/>
      <c r="B64" s="181"/>
      <c r="C64" s="87" t="s">
        <v>178</v>
      </c>
      <c r="D64" s="28" t="s">
        <v>41</v>
      </c>
      <c r="E64" s="59">
        <v>26.21</v>
      </c>
      <c r="F64" s="180"/>
      <c r="G64" s="182"/>
      <c r="H64" s="90"/>
      <c r="I64" s="91"/>
      <c r="J64" s="92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1"/>
    </row>
    <row r="65" spans="1:22" s="94" customFormat="1" ht="126" x14ac:dyDescent="0.2">
      <c r="A65" s="120"/>
      <c r="B65" s="123" t="s">
        <v>179</v>
      </c>
      <c r="C65" s="87" t="s">
        <v>180</v>
      </c>
      <c r="D65" s="28" t="s">
        <v>43</v>
      </c>
      <c r="E65" s="59">
        <v>581</v>
      </c>
      <c r="F65" s="126">
        <v>5.31</v>
      </c>
      <c r="G65" s="127">
        <v>3085.11</v>
      </c>
      <c r="H65" s="90"/>
      <c r="I65" s="91"/>
      <c r="J65" s="92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1"/>
    </row>
    <row r="66" spans="1:22" s="94" customFormat="1" ht="31.5" x14ac:dyDescent="0.2">
      <c r="A66" s="177"/>
      <c r="B66" s="178"/>
      <c r="C66" s="87" t="s">
        <v>181</v>
      </c>
      <c r="D66" s="28" t="s">
        <v>43</v>
      </c>
      <c r="E66" s="59">
        <v>347</v>
      </c>
      <c r="F66" s="177"/>
      <c r="G66" s="179"/>
      <c r="H66" s="90"/>
      <c r="I66" s="91"/>
      <c r="J66" s="92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1"/>
    </row>
    <row r="67" spans="1:22" s="94" customFormat="1" ht="47.25" x14ac:dyDescent="0.2">
      <c r="A67" s="177"/>
      <c r="B67" s="178"/>
      <c r="C67" s="87" t="s">
        <v>182</v>
      </c>
      <c r="D67" s="28" t="s">
        <v>41</v>
      </c>
      <c r="E67" s="59">
        <v>81</v>
      </c>
      <c r="F67" s="177"/>
      <c r="G67" s="179"/>
      <c r="H67" s="90"/>
      <c r="I67" s="91"/>
      <c r="J67" s="92"/>
      <c r="K67" s="93"/>
      <c r="L67" s="93"/>
      <c r="M67" s="93"/>
      <c r="N67" s="93"/>
      <c r="O67" s="93"/>
      <c r="P67" s="93"/>
      <c r="Q67" s="93"/>
      <c r="R67" s="93"/>
      <c r="S67" s="93"/>
      <c r="T67" s="93"/>
      <c r="U67" s="91"/>
    </row>
    <row r="68" spans="1:22" s="94" customFormat="1" x14ac:dyDescent="0.2">
      <c r="A68" s="177"/>
      <c r="B68" s="178"/>
      <c r="C68" s="87" t="s">
        <v>183</v>
      </c>
      <c r="D68" s="28" t="s">
        <v>43</v>
      </c>
      <c r="E68" s="59">
        <v>616</v>
      </c>
      <c r="F68" s="177"/>
      <c r="G68" s="179"/>
      <c r="H68" s="90"/>
      <c r="I68" s="91"/>
      <c r="J68" s="92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1"/>
    </row>
    <row r="69" spans="1:22" s="94" customFormat="1" x14ac:dyDescent="0.2">
      <c r="A69" s="180"/>
      <c r="B69" s="181"/>
      <c r="C69" s="87" t="s">
        <v>184</v>
      </c>
      <c r="D69" s="28" t="s">
        <v>43</v>
      </c>
      <c r="E69" s="59">
        <v>67.2</v>
      </c>
      <c r="F69" s="180"/>
      <c r="G69" s="182"/>
      <c r="H69" s="90"/>
      <c r="I69" s="91"/>
      <c r="J69" s="92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1"/>
    </row>
    <row r="70" spans="1:22" s="94" customFormat="1" x14ac:dyDescent="0.2">
      <c r="A70" s="120"/>
      <c r="B70" s="123" t="s">
        <v>185</v>
      </c>
      <c r="C70" s="87" t="s">
        <v>186</v>
      </c>
      <c r="D70" s="28" t="s">
        <v>7</v>
      </c>
      <c r="E70" s="59">
        <v>1</v>
      </c>
      <c r="F70" s="126">
        <v>11.93</v>
      </c>
      <c r="G70" s="127">
        <v>131.22999999999999</v>
      </c>
      <c r="H70" s="90"/>
      <c r="I70" s="91"/>
      <c r="J70" s="92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1"/>
    </row>
    <row r="71" spans="1:22" s="94" customFormat="1" x14ac:dyDescent="0.2">
      <c r="A71" s="177"/>
      <c r="B71" s="178"/>
      <c r="C71" s="87" t="s">
        <v>187</v>
      </c>
      <c r="D71" s="28" t="s">
        <v>7</v>
      </c>
      <c r="E71" s="59">
        <v>3</v>
      </c>
      <c r="F71" s="177"/>
      <c r="G71" s="179"/>
      <c r="H71" s="90"/>
      <c r="I71" s="91"/>
      <c r="J71" s="92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1"/>
    </row>
    <row r="72" spans="1:22" s="94" customFormat="1" x14ac:dyDescent="0.2">
      <c r="A72" s="177"/>
      <c r="B72" s="178"/>
      <c r="C72" s="87" t="s">
        <v>188</v>
      </c>
      <c r="D72" s="28" t="s">
        <v>7</v>
      </c>
      <c r="E72" s="59">
        <v>2</v>
      </c>
      <c r="F72" s="177"/>
      <c r="G72" s="179"/>
      <c r="H72" s="90"/>
      <c r="I72" s="91"/>
      <c r="J72" s="92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1"/>
    </row>
    <row r="73" spans="1:22" s="94" customFormat="1" ht="63" x14ac:dyDescent="0.2">
      <c r="A73" s="180"/>
      <c r="B73" s="181"/>
      <c r="C73" s="87" t="s">
        <v>189</v>
      </c>
      <c r="D73" s="28" t="s">
        <v>7</v>
      </c>
      <c r="E73" s="59">
        <v>5</v>
      </c>
      <c r="F73" s="180"/>
      <c r="G73" s="182"/>
      <c r="H73" s="90"/>
      <c r="I73" s="91"/>
      <c r="J73" s="92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1"/>
    </row>
    <row r="74" spans="1:22" s="94" customFormat="1" x14ac:dyDescent="0.2">
      <c r="A74" s="86"/>
      <c r="B74" s="87" t="s">
        <v>190</v>
      </c>
      <c r="C74" s="87" t="s">
        <v>191</v>
      </c>
      <c r="D74" s="28" t="s">
        <v>7</v>
      </c>
      <c r="E74" s="59">
        <v>1</v>
      </c>
      <c r="F74" s="88">
        <v>157.47</v>
      </c>
      <c r="G74" s="89">
        <v>157.47</v>
      </c>
      <c r="H74" s="90"/>
      <c r="I74" s="91"/>
      <c r="J74" s="92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1"/>
    </row>
    <row r="75" spans="1:22" s="94" customFormat="1" x14ac:dyDescent="0.2">
      <c r="A75" s="120"/>
      <c r="B75" s="123" t="s">
        <v>192</v>
      </c>
      <c r="C75" s="87" t="s">
        <v>193</v>
      </c>
      <c r="D75" s="28" t="s">
        <v>7</v>
      </c>
      <c r="E75" s="59">
        <v>2</v>
      </c>
      <c r="F75" s="126">
        <v>3.47</v>
      </c>
      <c r="G75" s="127">
        <v>48.58</v>
      </c>
      <c r="H75" s="90"/>
      <c r="I75" s="91"/>
      <c r="J75" s="92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1"/>
    </row>
    <row r="76" spans="1:22" s="94" customFormat="1" x14ac:dyDescent="0.2">
      <c r="A76" s="180"/>
      <c r="B76" s="181"/>
      <c r="C76" s="87" t="s">
        <v>194</v>
      </c>
      <c r="D76" s="28" t="s">
        <v>7</v>
      </c>
      <c r="E76" s="59">
        <v>12</v>
      </c>
      <c r="F76" s="180"/>
      <c r="G76" s="182"/>
      <c r="H76" s="90"/>
      <c r="I76" s="91"/>
      <c r="J76" s="92"/>
      <c r="K76" s="93"/>
      <c r="L76" s="93"/>
      <c r="M76" s="93"/>
      <c r="N76" s="93"/>
      <c r="O76" s="93"/>
      <c r="P76" s="93"/>
      <c r="Q76" s="93"/>
      <c r="R76" s="93"/>
      <c r="S76" s="93"/>
      <c r="T76" s="93"/>
      <c r="U76" s="91"/>
    </row>
    <row r="77" spans="1:22" s="94" customFormat="1" ht="31.5" x14ac:dyDescent="0.2">
      <c r="A77" s="86"/>
      <c r="B77" s="87" t="s">
        <v>195</v>
      </c>
      <c r="C77" s="87" t="s">
        <v>196</v>
      </c>
      <c r="D77" s="28" t="s">
        <v>7</v>
      </c>
      <c r="E77" s="59">
        <v>1</v>
      </c>
      <c r="F77" s="88">
        <v>1.3</v>
      </c>
      <c r="G77" s="89">
        <v>1.3</v>
      </c>
      <c r="H77" s="90"/>
      <c r="I77" s="91"/>
      <c r="J77" s="92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1"/>
    </row>
    <row r="78" spans="1:22" s="94" customFormat="1" x14ac:dyDescent="0.2">
      <c r="A78" s="86"/>
      <c r="B78" s="87" t="s">
        <v>197</v>
      </c>
      <c r="C78" s="87" t="s">
        <v>198</v>
      </c>
      <c r="D78" s="28" t="s">
        <v>7</v>
      </c>
      <c r="E78" s="59">
        <v>20</v>
      </c>
      <c r="F78" s="88">
        <v>1.26</v>
      </c>
      <c r="G78" s="89">
        <v>25.2</v>
      </c>
      <c r="H78" s="90"/>
      <c r="I78" s="91"/>
      <c r="J78" s="92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1"/>
    </row>
    <row r="79" spans="1:22" s="94" customFormat="1" ht="31.5" x14ac:dyDescent="0.2">
      <c r="A79" s="29" t="s">
        <v>390</v>
      </c>
      <c r="B79" s="112" t="s">
        <v>389</v>
      </c>
      <c r="C79" s="174"/>
      <c r="D79" s="27"/>
      <c r="E79" s="113"/>
      <c r="F79" s="114"/>
      <c r="G79" s="115">
        <f>SUM(G80:G129)</f>
        <v>130355.55999999998</v>
      </c>
      <c r="H79" s="116"/>
      <c r="I79" s="117"/>
      <c r="J79" s="118"/>
      <c r="K79" s="119"/>
      <c r="L79" s="119"/>
      <c r="M79" s="119"/>
      <c r="N79" s="119"/>
      <c r="O79" s="119"/>
      <c r="P79" s="119"/>
      <c r="Q79" s="119"/>
      <c r="R79" s="119"/>
      <c r="S79" s="119"/>
      <c r="T79" s="119"/>
      <c r="U79" s="117"/>
      <c r="V79" s="94" t="s">
        <v>39</v>
      </c>
    </row>
    <row r="80" spans="1:22" s="94" customFormat="1" ht="31.5" x14ac:dyDescent="0.2">
      <c r="A80" s="86"/>
      <c r="B80" s="87" t="s">
        <v>199</v>
      </c>
      <c r="C80" s="87" t="s">
        <v>200</v>
      </c>
      <c r="D80" s="28" t="s">
        <v>41</v>
      </c>
      <c r="E80" s="59">
        <v>9872</v>
      </c>
      <c r="F80" s="88">
        <v>0.4</v>
      </c>
      <c r="G80" s="89">
        <v>3948.8</v>
      </c>
      <c r="H80" s="90"/>
      <c r="I80" s="91"/>
      <c r="J80" s="92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1"/>
    </row>
    <row r="81" spans="1:21" s="94" customFormat="1" ht="31.5" x14ac:dyDescent="0.2">
      <c r="A81" s="120"/>
      <c r="B81" s="87" t="s">
        <v>201</v>
      </c>
      <c r="C81" s="87" t="s">
        <v>202</v>
      </c>
      <c r="D81" s="28" t="s">
        <v>203</v>
      </c>
      <c r="E81" s="59">
        <v>0.08</v>
      </c>
      <c r="F81" s="126">
        <v>1.18</v>
      </c>
      <c r="G81" s="127">
        <v>15021.4</v>
      </c>
      <c r="H81" s="90"/>
      <c r="I81" s="91"/>
      <c r="J81" s="92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1"/>
    </row>
    <row r="82" spans="1:21" s="94" customFormat="1" x14ac:dyDescent="0.2">
      <c r="A82" s="177"/>
      <c r="B82" s="87" t="s">
        <v>204</v>
      </c>
      <c r="C82" s="87" t="s">
        <v>205</v>
      </c>
      <c r="D82" s="28" t="s">
        <v>41</v>
      </c>
      <c r="E82" s="59">
        <v>12730</v>
      </c>
      <c r="F82" s="177"/>
      <c r="G82" s="179"/>
      <c r="H82" s="90"/>
      <c r="I82" s="91"/>
      <c r="J82" s="92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1"/>
    </row>
    <row r="83" spans="1:21" s="94" customFormat="1" ht="31.5" x14ac:dyDescent="0.2">
      <c r="A83" s="180"/>
      <c r="B83" s="87" t="s">
        <v>206</v>
      </c>
      <c r="C83" s="87" t="s">
        <v>207</v>
      </c>
      <c r="D83" s="28" t="s">
        <v>41</v>
      </c>
      <c r="E83" s="59">
        <v>3800</v>
      </c>
      <c r="F83" s="180"/>
      <c r="G83" s="182"/>
      <c r="H83" s="90"/>
      <c r="I83" s="91"/>
      <c r="J83" s="92"/>
      <c r="K83" s="93"/>
      <c r="L83" s="93"/>
      <c r="M83" s="93"/>
      <c r="N83" s="93"/>
      <c r="O83" s="93"/>
      <c r="P83" s="93"/>
      <c r="Q83" s="93"/>
      <c r="R83" s="93"/>
      <c r="S83" s="93"/>
      <c r="T83" s="93"/>
      <c r="U83" s="91"/>
    </row>
    <row r="84" spans="1:21" s="94" customFormat="1" x14ac:dyDescent="0.2">
      <c r="A84" s="120"/>
      <c r="B84" s="123" t="s">
        <v>208</v>
      </c>
      <c r="C84" s="87" t="s">
        <v>209</v>
      </c>
      <c r="D84" s="28" t="s">
        <v>41</v>
      </c>
      <c r="E84" s="59">
        <v>154.5</v>
      </c>
      <c r="F84" s="126">
        <v>18.75</v>
      </c>
      <c r="G84" s="127">
        <v>29100</v>
      </c>
      <c r="H84" s="90"/>
      <c r="I84" s="91"/>
      <c r="J84" s="92"/>
      <c r="K84" s="93"/>
      <c r="L84" s="93"/>
      <c r="M84" s="93"/>
      <c r="N84" s="93"/>
      <c r="O84" s="93"/>
      <c r="P84" s="93"/>
      <c r="Q84" s="93"/>
      <c r="R84" s="93"/>
      <c r="S84" s="93"/>
      <c r="T84" s="93"/>
      <c r="U84" s="91"/>
    </row>
    <row r="85" spans="1:21" s="94" customFormat="1" x14ac:dyDescent="0.2">
      <c r="A85" s="177"/>
      <c r="B85" s="178"/>
      <c r="C85" s="87" t="s">
        <v>210</v>
      </c>
      <c r="D85" s="28" t="s">
        <v>41</v>
      </c>
      <c r="E85" s="59">
        <v>1552</v>
      </c>
      <c r="F85" s="177"/>
      <c r="G85" s="179"/>
      <c r="H85" s="90"/>
      <c r="I85" s="91"/>
      <c r="J85" s="92"/>
      <c r="K85" s="93"/>
      <c r="L85" s="93"/>
      <c r="M85" s="93"/>
      <c r="N85" s="93"/>
      <c r="O85" s="93"/>
      <c r="P85" s="93"/>
      <c r="Q85" s="93"/>
      <c r="R85" s="93"/>
      <c r="S85" s="93"/>
      <c r="T85" s="93"/>
      <c r="U85" s="91"/>
    </row>
    <row r="86" spans="1:21" s="94" customFormat="1" x14ac:dyDescent="0.2">
      <c r="A86" s="177"/>
      <c r="B86" s="178"/>
      <c r="C86" s="87" t="s">
        <v>211</v>
      </c>
      <c r="D86" s="28" t="s">
        <v>212</v>
      </c>
      <c r="E86" s="59">
        <v>205.1</v>
      </c>
      <c r="F86" s="177"/>
      <c r="G86" s="179"/>
      <c r="H86" s="90"/>
      <c r="I86" s="91"/>
      <c r="J86" s="92"/>
      <c r="K86" s="93"/>
      <c r="L86" s="93"/>
      <c r="M86" s="93"/>
      <c r="N86" s="93"/>
      <c r="O86" s="93"/>
      <c r="P86" s="93"/>
      <c r="Q86" s="93"/>
      <c r="R86" s="93"/>
      <c r="S86" s="93"/>
      <c r="T86" s="93"/>
      <c r="U86" s="91"/>
    </row>
    <row r="87" spans="1:21" s="94" customFormat="1" ht="31.5" x14ac:dyDescent="0.2">
      <c r="A87" s="180"/>
      <c r="B87" s="181"/>
      <c r="C87" s="87" t="s">
        <v>213</v>
      </c>
      <c r="D87" s="28" t="s">
        <v>41</v>
      </c>
      <c r="E87" s="59">
        <v>660.5</v>
      </c>
      <c r="F87" s="180"/>
      <c r="G87" s="182"/>
      <c r="H87" s="90"/>
      <c r="I87" s="91"/>
      <c r="J87" s="92"/>
      <c r="K87" s="93"/>
      <c r="L87" s="93"/>
      <c r="M87" s="93"/>
      <c r="N87" s="93"/>
      <c r="O87" s="93"/>
      <c r="P87" s="93"/>
      <c r="Q87" s="93"/>
      <c r="R87" s="93"/>
      <c r="S87" s="93"/>
      <c r="T87" s="93"/>
      <c r="U87" s="91"/>
    </row>
    <row r="88" spans="1:21" s="94" customFormat="1" x14ac:dyDescent="0.2">
      <c r="A88" s="120"/>
      <c r="B88" s="123" t="s">
        <v>214</v>
      </c>
      <c r="C88" s="87" t="s">
        <v>210</v>
      </c>
      <c r="D88" s="28" t="s">
        <v>41</v>
      </c>
      <c r="E88" s="59">
        <v>1122</v>
      </c>
      <c r="F88" s="126">
        <v>19.98</v>
      </c>
      <c r="G88" s="127">
        <v>22417.56</v>
      </c>
      <c r="H88" s="90"/>
      <c r="I88" s="91"/>
      <c r="J88" s="92"/>
      <c r="K88" s="93"/>
      <c r="L88" s="93"/>
      <c r="M88" s="93"/>
      <c r="N88" s="93"/>
      <c r="O88" s="93"/>
      <c r="P88" s="93"/>
      <c r="Q88" s="93"/>
      <c r="R88" s="93"/>
      <c r="S88" s="93"/>
      <c r="T88" s="93"/>
      <c r="U88" s="91"/>
    </row>
    <row r="89" spans="1:21" s="94" customFormat="1" x14ac:dyDescent="0.2">
      <c r="A89" s="177"/>
      <c r="B89" s="178"/>
      <c r="C89" s="87" t="s">
        <v>211</v>
      </c>
      <c r="D89" s="28" t="s">
        <v>212</v>
      </c>
      <c r="E89" s="59">
        <v>285.7</v>
      </c>
      <c r="F89" s="177"/>
      <c r="G89" s="179"/>
      <c r="H89" s="90"/>
      <c r="I89" s="91"/>
      <c r="J89" s="92"/>
      <c r="K89" s="93"/>
      <c r="L89" s="93"/>
      <c r="M89" s="93"/>
      <c r="N89" s="93"/>
      <c r="O89" s="93"/>
      <c r="P89" s="93"/>
      <c r="Q89" s="93"/>
      <c r="R89" s="93"/>
      <c r="S89" s="93"/>
      <c r="T89" s="93"/>
      <c r="U89" s="91"/>
    </row>
    <row r="90" spans="1:21" s="94" customFormat="1" x14ac:dyDescent="0.2">
      <c r="A90" s="177"/>
      <c r="B90" s="178"/>
      <c r="C90" s="87" t="s">
        <v>215</v>
      </c>
      <c r="D90" s="28" t="s">
        <v>43</v>
      </c>
      <c r="E90" s="59">
        <v>120.6</v>
      </c>
      <c r="F90" s="177"/>
      <c r="G90" s="179"/>
      <c r="H90" s="90"/>
      <c r="I90" s="91"/>
      <c r="J90" s="92"/>
      <c r="K90" s="93"/>
      <c r="L90" s="93"/>
      <c r="M90" s="93"/>
      <c r="N90" s="93"/>
      <c r="O90" s="93"/>
      <c r="P90" s="93"/>
      <c r="Q90" s="93"/>
      <c r="R90" s="93"/>
      <c r="S90" s="93"/>
      <c r="T90" s="93"/>
      <c r="U90" s="91"/>
    </row>
    <row r="91" spans="1:21" s="94" customFormat="1" x14ac:dyDescent="0.2">
      <c r="A91" s="177"/>
      <c r="B91" s="178"/>
      <c r="C91" s="87" t="s">
        <v>216</v>
      </c>
      <c r="D91" s="28" t="s">
        <v>43</v>
      </c>
      <c r="E91" s="59">
        <v>140.6</v>
      </c>
      <c r="F91" s="177"/>
      <c r="G91" s="179"/>
      <c r="H91" s="90"/>
      <c r="I91" s="91"/>
      <c r="J91" s="92"/>
      <c r="K91" s="93"/>
      <c r="L91" s="93"/>
      <c r="M91" s="93"/>
      <c r="N91" s="93"/>
      <c r="O91" s="93"/>
      <c r="P91" s="93"/>
      <c r="Q91" s="93"/>
      <c r="R91" s="93"/>
      <c r="S91" s="93"/>
      <c r="T91" s="93"/>
      <c r="U91" s="91"/>
    </row>
    <row r="92" spans="1:21" s="94" customFormat="1" x14ac:dyDescent="0.2">
      <c r="A92" s="177"/>
      <c r="B92" s="178"/>
      <c r="C92" s="87" t="s">
        <v>217</v>
      </c>
      <c r="D92" s="28" t="s">
        <v>212</v>
      </c>
      <c r="E92" s="59">
        <v>0.38</v>
      </c>
      <c r="F92" s="177"/>
      <c r="G92" s="179"/>
      <c r="H92" s="90"/>
      <c r="I92" s="91"/>
      <c r="J92" s="92"/>
      <c r="K92" s="93"/>
      <c r="L92" s="93"/>
      <c r="M92" s="93"/>
      <c r="N92" s="93"/>
      <c r="O92" s="93"/>
      <c r="P92" s="93"/>
      <c r="Q92" s="93"/>
      <c r="R92" s="93"/>
      <c r="S92" s="93"/>
      <c r="T92" s="93"/>
      <c r="U92" s="91"/>
    </row>
    <row r="93" spans="1:21" s="94" customFormat="1" x14ac:dyDescent="0.2">
      <c r="A93" s="180"/>
      <c r="B93" s="181"/>
      <c r="C93" s="87" t="s">
        <v>218</v>
      </c>
      <c r="D93" s="28" t="s">
        <v>6</v>
      </c>
      <c r="E93" s="59">
        <v>180</v>
      </c>
      <c r="F93" s="180"/>
      <c r="G93" s="182"/>
      <c r="H93" s="90"/>
      <c r="I93" s="91"/>
      <c r="J93" s="92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1"/>
    </row>
    <row r="94" spans="1:21" s="94" customFormat="1" x14ac:dyDescent="0.2">
      <c r="A94" s="120"/>
      <c r="B94" s="123" t="s">
        <v>162</v>
      </c>
      <c r="C94" s="87" t="s">
        <v>219</v>
      </c>
      <c r="D94" s="28" t="s">
        <v>41</v>
      </c>
      <c r="E94" s="59">
        <v>1415</v>
      </c>
      <c r="F94" s="126">
        <v>20.99</v>
      </c>
      <c r="G94" s="127">
        <v>29700.85</v>
      </c>
      <c r="H94" s="90"/>
      <c r="I94" s="91"/>
      <c r="J94" s="92"/>
      <c r="K94" s="93"/>
      <c r="L94" s="93"/>
      <c r="M94" s="93"/>
      <c r="N94" s="93"/>
      <c r="O94" s="93"/>
      <c r="P94" s="93"/>
      <c r="Q94" s="93"/>
      <c r="R94" s="93"/>
      <c r="S94" s="93"/>
      <c r="T94" s="93"/>
      <c r="U94" s="91"/>
    </row>
    <row r="95" spans="1:21" s="94" customFormat="1" x14ac:dyDescent="0.2">
      <c r="A95" s="177"/>
      <c r="B95" s="178"/>
      <c r="C95" s="87" t="s">
        <v>211</v>
      </c>
      <c r="D95" s="28" t="s">
        <v>212</v>
      </c>
      <c r="E95" s="59">
        <v>251.1</v>
      </c>
      <c r="F95" s="177"/>
      <c r="G95" s="179"/>
      <c r="H95" s="90"/>
      <c r="I95" s="91"/>
      <c r="J95" s="92"/>
      <c r="K95" s="93"/>
      <c r="L95" s="93"/>
      <c r="M95" s="93"/>
      <c r="N95" s="93"/>
      <c r="O95" s="93"/>
      <c r="P95" s="93"/>
      <c r="Q95" s="93"/>
      <c r="R95" s="93"/>
      <c r="S95" s="93"/>
      <c r="T95" s="93"/>
      <c r="U95" s="91"/>
    </row>
    <row r="96" spans="1:21" s="94" customFormat="1" x14ac:dyDescent="0.2">
      <c r="A96" s="177"/>
      <c r="B96" s="178"/>
      <c r="C96" s="87" t="s">
        <v>217</v>
      </c>
      <c r="D96" s="28" t="s">
        <v>212</v>
      </c>
      <c r="E96" s="59">
        <v>0.64</v>
      </c>
      <c r="F96" s="177"/>
      <c r="G96" s="179"/>
      <c r="H96" s="90"/>
      <c r="I96" s="91"/>
      <c r="J96" s="92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1"/>
    </row>
    <row r="97" spans="1:21" s="94" customFormat="1" x14ac:dyDescent="0.2">
      <c r="A97" s="177"/>
      <c r="B97" s="178"/>
      <c r="C97" s="87" t="s">
        <v>220</v>
      </c>
      <c r="D97" s="28" t="s">
        <v>212</v>
      </c>
      <c r="E97" s="59">
        <v>1.74</v>
      </c>
      <c r="F97" s="177"/>
      <c r="G97" s="179"/>
      <c r="H97" s="90"/>
      <c r="I97" s="91"/>
      <c r="J97" s="92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1"/>
    </row>
    <row r="98" spans="1:21" s="94" customFormat="1" x14ac:dyDescent="0.2">
      <c r="A98" s="180"/>
      <c r="B98" s="181"/>
      <c r="C98" s="87" t="s">
        <v>221</v>
      </c>
      <c r="D98" s="28" t="s">
        <v>212</v>
      </c>
      <c r="E98" s="59">
        <v>0.16800000000000001</v>
      </c>
      <c r="F98" s="180"/>
      <c r="G98" s="182"/>
      <c r="H98" s="90"/>
      <c r="I98" s="91"/>
      <c r="J98" s="92"/>
      <c r="K98" s="93"/>
      <c r="L98" s="93"/>
      <c r="M98" s="93"/>
      <c r="N98" s="93"/>
      <c r="O98" s="93"/>
      <c r="P98" s="93"/>
      <c r="Q98" s="93"/>
      <c r="R98" s="93"/>
      <c r="S98" s="93"/>
      <c r="T98" s="93"/>
      <c r="U98" s="91"/>
    </row>
    <row r="99" spans="1:21" s="94" customFormat="1" ht="15.75" customHeight="1" x14ac:dyDescent="0.2">
      <c r="A99" s="120"/>
      <c r="B99" s="123" t="s">
        <v>222</v>
      </c>
      <c r="C99" s="87" t="s">
        <v>219</v>
      </c>
      <c r="D99" s="28" t="s">
        <v>41</v>
      </c>
      <c r="E99" s="59">
        <v>141.5</v>
      </c>
      <c r="F99" s="126">
        <v>17.14</v>
      </c>
      <c r="G99" s="127">
        <v>2425.31</v>
      </c>
      <c r="H99" s="90"/>
      <c r="I99" s="91"/>
      <c r="J99" s="92"/>
      <c r="K99" s="93"/>
      <c r="L99" s="93"/>
      <c r="M99" s="93"/>
      <c r="N99" s="93"/>
      <c r="O99" s="93"/>
      <c r="P99" s="93"/>
      <c r="Q99" s="93"/>
      <c r="R99" s="93"/>
      <c r="S99" s="93"/>
      <c r="T99" s="93"/>
      <c r="U99" s="91"/>
    </row>
    <row r="100" spans="1:21" s="94" customFormat="1" x14ac:dyDescent="0.2">
      <c r="A100" s="180"/>
      <c r="B100" s="181"/>
      <c r="C100" s="87" t="s">
        <v>211</v>
      </c>
      <c r="D100" s="28" t="s">
        <v>212</v>
      </c>
      <c r="E100" s="59">
        <v>27.11</v>
      </c>
      <c r="F100" s="180"/>
      <c r="G100" s="182"/>
      <c r="H100" s="90"/>
      <c r="I100" s="91"/>
      <c r="J100" s="92"/>
      <c r="K100" s="93"/>
      <c r="L100" s="93"/>
      <c r="M100" s="93"/>
      <c r="N100" s="93"/>
      <c r="O100" s="93"/>
      <c r="P100" s="93"/>
      <c r="Q100" s="93"/>
      <c r="R100" s="93"/>
      <c r="S100" s="93"/>
      <c r="T100" s="93"/>
      <c r="U100" s="91"/>
    </row>
    <row r="101" spans="1:21" s="94" customFormat="1" x14ac:dyDescent="0.2">
      <c r="A101" s="120"/>
      <c r="B101" s="123" t="s">
        <v>223</v>
      </c>
      <c r="C101" s="87" t="s">
        <v>219</v>
      </c>
      <c r="D101" s="28" t="s">
        <v>41</v>
      </c>
      <c r="E101" s="59">
        <v>18</v>
      </c>
      <c r="F101" s="126">
        <v>21.04</v>
      </c>
      <c r="G101" s="127">
        <v>378.72</v>
      </c>
      <c r="H101" s="90"/>
      <c r="I101" s="91"/>
      <c r="J101" s="92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1"/>
    </row>
    <row r="102" spans="1:21" s="94" customFormat="1" x14ac:dyDescent="0.2">
      <c r="A102" s="177"/>
      <c r="B102" s="178"/>
      <c r="C102" s="87" t="s">
        <v>211</v>
      </c>
      <c r="D102" s="28" t="s">
        <v>212</v>
      </c>
      <c r="E102" s="59">
        <v>1.72</v>
      </c>
      <c r="F102" s="177"/>
      <c r="G102" s="179"/>
      <c r="H102" s="90"/>
      <c r="I102" s="91"/>
      <c r="J102" s="92"/>
      <c r="K102" s="93"/>
      <c r="L102" s="93"/>
      <c r="M102" s="93"/>
      <c r="N102" s="93"/>
      <c r="O102" s="93"/>
      <c r="P102" s="93"/>
      <c r="Q102" s="93"/>
      <c r="R102" s="93"/>
      <c r="S102" s="93"/>
      <c r="T102" s="93"/>
      <c r="U102" s="91"/>
    </row>
    <row r="103" spans="1:21" s="94" customFormat="1" x14ac:dyDescent="0.2">
      <c r="A103" s="180"/>
      <c r="B103" s="181"/>
      <c r="C103" s="87" t="s">
        <v>217</v>
      </c>
      <c r="D103" s="28" t="s">
        <v>212</v>
      </c>
      <c r="E103" s="59">
        <v>0.54400000000000004</v>
      </c>
      <c r="F103" s="180"/>
      <c r="G103" s="182"/>
      <c r="H103" s="90"/>
      <c r="I103" s="91"/>
      <c r="J103" s="92"/>
      <c r="K103" s="93"/>
      <c r="L103" s="93"/>
      <c r="M103" s="93"/>
      <c r="N103" s="93"/>
      <c r="O103" s="93"/>
      <c r="P103" s="93"/>
      <c r="Q103" s="93"/>
      <c r="R103" s="93"/>
      <c r="S103" s="93"/>
      <c r="T103" s="93"/>
      <c r="U103" s="91"/>
    </row>
    <row r="104" spans="1:21" s="94" customFormat="1" x14ac:dyDescent="0.2">
      <c r="A104" s="120"/>
      <c r="B104" s="123" t="s">
        <v>224</v>
      </c>
      <c r="C104" s="87" t="s">
        <v>225</v>
      </c>
      <c r="D104" s="28" t="s">
        <v>212</v>
      </c>
      <c r="E104" s="59">
        <v>0.28100000000000003</v>
      </c>
      <c r="F104" s="126">
        <v>175.83</v>
      </c>
      <c r="G104" s="127">
        <v>208.53</v>
      </c>
      <c r="H104" s="90"/>
      <c r="I104" s="91"/>
      <c r="J104" s="92"/>
      <c r="K104" s="93"/>
      <c r="L104" s="93"/>
      <c r="M104" s="93"/>
      <c r="N104" s="93"/>
      <c r="O104" s="93"/>
      <c r="P104" s="93"/>
      <c r="Q104" s="93"/>
      <c r="R104" s="93"/>
      <c r="S104" s="93"/>
      <c r="T104" s="93"/>
      <c r="U104" s="91"/>
    </row>
    <row r="105" spans="1:21" s="94" customFormat="1" x14ac:dyDescent="0.2">
      <c r="A105" s="177"/>
      <c r="B105" s="178"/>
      <c r="C105" s="87" t="s">
        <v>220</v>
      </c>
      <c r="D105" s="28" t="s">
        <v>212</v>
      </c>
      <c r="E105" s="59">
        <v>1.6E-2</v>
      </c>
      <c r="F105" s="177"/>
      <c r="G105" s="179"/>
      <c r="H105" s="90"/>
      <c r="I105" s="91"/>
      <c r="J105" s="92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1"/>
    </row>
    <row r="106" spans="1:21" s="94" customFormat="1" x14ac:dyDescent="0.2">
      <c r="A106" s="177"/>
      <c r="B106" s="178"/>
      <c r="C106" s="87" t="s">
        <v>226</v>
      </c>
      <c r="D106" s="28" t="s">
        <v>212</v>
      </c>
      <c r="E106" s="59">
        <v>0.46800000000000003</v>
      </c>
      <c r="F106" s="177"/>
      <c r="G106" s="179"/>
      <c r="H106" s="90"/>
      <c r="I106" s="91"/>
      <c r="J106" s="92"/>
      <c r="K106" s="93"/>
      <c r="L106" s="93"/>
      <c r="M106" s="93"/>
      <c r="N106" s="93"/>
      <c r="O106" s="93"/>
      <c r="P106" s="93"/>
      <c r="Q106" s="93"/>
      <c r="R106" s="93"/>
      <c r="S106" s="93"/>
      <c r="T106" s="93"/>
      <c r="U106" s="91"/>
    </row>
    <row r="107" spans="1:21" s="94" customFormat="1" x14ac:dyDescent="0.2">
      <c r="A107" s="180"/>
      <c r="B107" s="181"/>
      <c r="C107" s="87" t="s">
        <v>227</v>
      </c>
      <c r="D107" s="28" t="s">
        <v>212</v>
      </c>
      <c r="E107" s="59">
        <v>0.42099999999999999</v>
      </c>
      <c r="F107" s="180"/>
      <c r="G107" s="182"/>
      <c r="H107" s="90"/>
      <c r="I107" s="91"/>
      <c r="J107" s="92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1"/>
    </row>
    <row r="108" spans="1:21" s="94" customFormat="1" x14ac:dyDescent="0.2">
      <c r="A108" s="120"/>
      <c r="B108" s="123" t="s">
        <v>228</v>
      </c>
      <c r="C108" s="87" t="s">
        <v>219</v>
      </c>
      <c r="D108" s="28" t="s">
        <v>41</v>
      </c>
      <c r="E108" s="59">
        <v>275</v>
      </c>
      <c r="F108" s="126">
        <v>26.5</v>
      </c>
      <c r="G108" s="127">
        <v>7287.5</v>
      </c>
      <c r="H108" s="90"/>
      <c r="I108" s="91"/>
      <c r="J108" s="92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1"/>
    </row>
    <row r="109" spans="1:21" s="94" customFormat="1" x14ac:dyDescent="0.2">
      <c r="A109" s="177"/>
      <c r="B109" s="178"/>
      <c r="C109" s="87" t="s">
        <v>211</v>
      </c>
      <c r="D109" s="28" t="s">
        <v>212</v>
      </c>
      <c r="E109" s="59">
        <v>96.35</v>
      </c>
      <c r="F109" s="177"/>
      <c r="G109" s="179"/>
      <c r="H109" s="90"/>
      <c r="I109" s="91"/>
      <c r="J109" s="92"/>
      <c r="K109" s="93"/>
      <c r="L109" s="93"/>
      <c r="M109" s="93"/>
      <c r="N109" s="93"/>
      <c r="O109" s="93"/>
      <c r="P109" s="93"/>
      <c r="Q109" s="93"/>
      <c r="R109" s="93"/>
      <c r="S109" s="93"/>
      <c r="T109" s="93"/>
      <c r="U109" s="91"/>
    </row>
    <row r="110" spans="1:21" s="94" customFormat="1" x14ac:dyDescent="0.2">
      <c r="A110" s="177"/>
      <c r="B110" s="178"/>
      <c r="C110" s="87" t="s">
        <v>229</v>
      </c>
      <c r="D110" s="28" t="s">
        <v>7</v>
      </c>
      <c r="E110" s="59">
        <v>3</v>
      </c>
      <c r="F110" s="177"/>
      <c r="G110" s="179"/>
      <c r="H110" s="90"/>
      <c r="I110" s="91"/>
      <c r="J110" s="92"/>
      <c r="K110" s="93"/>
      <c r="L110" s="93"/>
      <c r="M110" s="93"/>
      <c r="N110" s="93"/>
      <c r="O110" s="93"/>
      <c r="P110" s="93"/>
      <c r="Q110" s="93"/>
      <c r="R110" s="93"/>
      <c r="S110" s="93"/>
      <c r="T110" s="93"/>
      <c r="U110" s="91"/>
    </row>
    <row r="111" spans="1:21" s="94" customFormat="1" x14ac:dyDescent="0.2">
      <c r="A111" s="177"/>
      <c r="B111" s="178"/>
      <c r="C111" s="87" t="s">
        <v>230</v>
      </c>
      <c r="D111" s="28" t="s">
        <v>7</v>
      </c>
      <c r="E111" s="59">
        <v>4</v>
      </c>
      <c r="F111" s="177"/>
      <c r="G111" s="179"/>
      <c r="H111" s="90"/>
      <c r="I111" s="91"/>
      <c r="J111" s="92"/>
      <c r="K111" s="93"/>
      <c r="L111" s="93"/>
      <c r="M111" s="93"/>
      <c r="N111" s="93"/>
      <c r="O111" s="93"/>
      <c r="P111" s="93"/>
      <c r="Q111" s="93"/>
      <c r="R111" s="93"/>
      <c r="S111" s="93"/>
      <c r="T111" s="93"/>
      <c r="U111" s="91"/>
    </row>
    <row r="112" spans="1:21" s="94" customFormat="1" x14ac:dyDescent="0.2">
      <c r="A112" s="177"/>
      <c r="B112" s="178"/>
      <c r="C112" s="87" t="s">
        <v>231</v>
      </c>
      <c r="D112" s="28" t="s">
        <v>7</v>
      </c>
      <c r="E112" s="59">
        <v>7</v>
      </c>
      <c r="F112" s="177"/>
      <c r="G112" s="179"/>
      <c r="H112" s="90"/>
      <c r="I112" s="91"/>
      <c r="J112" s="92"/>
      <c r="K112" s="93"/>
      <c r="L112" s="93"/>
      <c r="M112" s="93"/>
      <c r="N112" s="93"/>
      <c r="O112" s="93"/>
      <c r="P112" s="93"/>
      <c r="Q112" s="93"/>
      <c r="R112" s="93"/>
      <c r="S112" s="93"/>
      <c r="T112" s="93"/>
      <c r="U112" s="91"/>
    </row>
    <row r="113" spans="1:21" s="94" customFormat="1" x14ac:dyDescent="0.2">
      <c r="A113" s="177"/>
      <c r="B113" s="178"/>
      <c r="C113" s="87" t="s">
        <v>217</v>
      </c>
      <c r="D113" s="28" t="s">
        <v>212</v>
      </c>
      <c r="E113" s="59">
        <v>0.95199999999999996</v>
      </c>
      <c r="F113" s="177"/>
      <c r="G113" s="179"/>
      <c r="H113" s="90"/>
      <c r="I113" s="91"/>
      <c r="J113" s="92"/>
      <c r="K113" s="93"/>
      <c r="L113" s="93"/>
      <c r="M113" s="93"/>
      <c r="N113" s="93"/>
      <c r="O113" s="93"/>
      <c r="P113" s="93"/>
      <c r="Q113" s="93"/>
      <c r="R113" s="93"/>
      <c r="S113" s="93"/>
      <c r="T113" s="93"/>
      <c r="U113" s="91"/>
    </row>
    <row r="114" spans="1:21" s="94" customFormat="1" x14ac:dyDescent="0.2">
      <c r="A114" s="180"/>
      <c r="B114" s="181"/>
      <c r="C114" s="87" t="s">
        <v>232</v>
      </c>
      <c r="D114" s="28" t="s">
        <v>212</v>
      </c>
      <c r="E114" s="59">
        <v>0.66500000000000004</v>
      </c>
      <c r="F114" s="180"/>
      <c r="G114" s="182"/>
      <c r="H114" s="90"/>
      <c r="I114" s="91"/>
      <c r="J114" s="92"/>
      <c r="K114" s="93"/>
      <c r="L114" s="93"/>
      <c r="M114" s="93"/>
      <c r="N114" s="93"/>
      <c r="O114" s="93"/>
      <c r="P114" s="93"/>
      <c r="Q114" s="93"/>
      <c r="R114" s="93"/>
      <c r="S114" s="93"/>
      <c r="T114" s="93"/>
      <c r="U114" s="91"/>
    </row>
    <row r="115" spans="1:21" s="94" customFormat="1" x14ac:dyDescent="0.2">
      <c r="A115" s="120"/>
      <c r="B115" s="123" t="s">
        <v>233</v>
      </c>
      <c r="C115" s="87" t="s">
        <v>219</v>
      </c>
      <c r="D115" s="28" t="s">
        <v>41</v>
      </c>
      <c r="E115" s="59">
        <v>11</v>
      </c>
      <c r="F115" s="126">
        <v>24.27</v>
      </c>
      <c r="G115" s="127">
        <v>266.97000000000003</v>
      </c>
      <c r="H115" s="90"/>
      <c r="I115" s="91"/>
      <c r="J115" s="92"/>
      <c r="K115" s="93"/>
      <c r="L115" s="93"/>
      <c r="M115" s="93"/>
      <c r="N115" s="93"/>
      <c r="O115" s="93"/>
      <c r="P115" s="93"/>
      <c r="Q115" s="93"/>
      <c r="R115" s="93"/>
      <c r="S115" s="93"/>
      <c r="T115" s="93"/>
      <c r="U115" s="91"/>
    </row>
    <row r="116" spans="1:21" s="94" customFormat="1" x14ac:dyDescent="0.2">
      <c r="A116" s="180"/>
      <c r="B116" s="181"/>
      <c r="C116" s="87" t="s">
        <v>211</v>
      </c>
      <c r="D116" s="28" t="s">
        <v>212</v>
      </c>
      <c r="E116" s="59">
        <v>2.5</v>
      </c>
      <c r="F116" s="180"/>
      <c r="G116" s="182"/>
      <c r="H116" s="90"/>
      <c r="I116" s="91"/>
      <c r="J116" s="92"/>
      <c r="K116" s="93"/>
      <c r="L116" s="93"/>
      <c r="M116" s="93"/>
      <c r="N116" s="93"/>
      <c r="O116" s="93"/>
      <c r="P116" s="93"/>
      <c r="Q116" s="93"/>
      <c r="R116" s="93"/>
      <c r="S116" s="93"/>
      <c r="T116" s="93"/>
      <c r="U116" s="91"/>
    </row>
    <row r="117" spans="1:21" s="94" customFormat="1" x14ac:dyDescent="0.2">
      <c r="A117" s="120"/>
      <c r="B117" s="123" t="s">
        <v>234</v>
      </c>
      <c r="C117" s="87" t="s">
        <v>219</v>
      </c>
      <c r="D117" s="28" t="s">
        <v>41</v>
      </c>
      <c r="E117" s="59">
        <v>2.4</v>
      </c>
      <c r="F117" s="126">
        <v>25.25</v>
      </c>
      <c r="G117" s="127">
        <v>60.6</v>
      </c>
      <c r="H117" s="90"/>
      <c r="I117" s="91"/>
      <c r="J117" s="92"/>
      <c r="K117" s="93"/>
      <c r="L117" s="93"/>
      <c r="M117" s="93"/>
      <c r="N117" s="93"/>
      <c r="O117" s="93"/>
      <c r="P117" s="93"/>
      <c r="Q117" s="93"/>
      <c r="R117" s="93"/>
      <c r="S117" s="93"/>
      <c r="T117" s="93"/>
      <c r="U117" s="91"/>
    </row>
    <row r="118" spans="1:21" s="94" customFormat="1" x14ac:dyDescent="0.2">
      <c r="A118" s="180"/>
      <c r="B118" s="181"/>
      <c r="C118" s="87" t="s">
        <v>211</v>
      </c>
      <c r="D118" s="28" t="s">
        <v>212</v>
      </c>
      <c r="E118" s="59">
        <v>0.625</v>
      </c>
      <c r="F118" s="180"/>
      <c r="G118" s="182"/>
      <c r="H118" s="90"/>
      <c r="I118" s="91"/>
      <c r="J118" s="92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1"/>
    </row>
    <row r="119" spans="1:21" s="94" customFormat="1" ht="15.75" customHeight="1" x14ac:dyDescent="0.2">
      <c r="A119" s="120"/>
      <c r="B119" s="123" t="s">
        <v>235</v>
      </c>
      <c r="C119" s="87" t="s">
        <v>219</v>
      </c>
      <c r="D119" s="28" t="s">
        <v>41</v>
      </c>
      <c r="E119" s="59">
        <v>275</v>
      </c>
      <c r="F119" s="126">
        <v>25.91</v>
      </c>
      <c r="G119" s="127">
        <v>7125.25</v>
      </c>
      <c r="H119" s="90"/>
      <c r="I119" s="91"/>
      <c r="J119" s="92"/>
      <c r="K119" s="93"/>
      <c r="L119" s="93"/>
      <c r="M119" s="93"/>
      <c r="N119" s="93"/>
      <c r="O119" s="93"/>
      <c r="P119" s="93"/>
      <c r="Q119" s="93"/>
      <c r="R119" s="93"/>
      <c r="S119" s="93"/>
      <c r="T119" s="93"/>
      <c r="U119" s="91"/>
    </row>
    <row r="120" spans="1:21" s="94" customFormat="1" x14ac:dyDescent="0.2">
      <c r="A120" s="177"/>
      <c r="B120" s="178"/>
      <c r="C120" s="87" t="s">
        <v>211</v>
      </c>
      <c r="D120" s="28" t="s">
        <v>212</v>
      </c>
      <c r="E120" s="59">
        <v>67.099999999999994</v>
      </c>
      <c r="F120" s="177"/>
      <c r="G120" s="179"/>
      <c r="H120" s="90"/>
      <c r="I120" s="91"/>
      <c r="J120" s="92"/>
      <c r="K120" s="93"/>
      <c r="L120" s="93"/>
      <c r="M120" s="93"/>
      <c r="N120" s="93"/>
      <c r="O120" s="93"/>
      <c r="P120" s="93"/>
      <c r="Q120" s="93"/>
      <c r="R120" s="93"/>
      <c r="S120" s="93"/>
      <c r="T120" s="93"/>
      <c r="U120" s="91"/>
    </row>
    <row r="121" spans="1:21" s="94" customFormat="1" ht="63" x14ac:dyDescent="0.2">
      <c r="A121" s="177"/>
      <c r="B121" s="178"/>
      <c r="C121" s="87" t="s">
        <v>236</v>
      </c>
      <c r="D121" s="28" t="s">
        <v>43</v>
      </c>
      <c r="E121" s="59">
        <v>600</v>
      </c>
      <c r="F121" s="177"/>
      <c r="G121" s="179"/>
      <c r="H121" s="90"/>
      <c r="I121" s="91"/>
      <c r="J121" s="92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1"/>
    </row>
    <row r="122" spans="1:21" s="94" customFormat="1" ht="31.5" x14ac:dyDescent="0.2">
      <c r="A122" s="180"/>
      <c r="B122" s="181"/>
      <c r="C122" s="87" t="s">
        <v>237</v>
      </c>
      <c r="D122" s="28" t="s">
        <v>41</v>
      </c>
      <c r="E122" s="59">
        <v>30</v>
      </c>
      <c r="F122" s="180"/>
      <c r="G122" s="182"/>
      <c r="H122" s="90"/>
      <c r="I122" s="91"/>
      <c r="J122" s="92"/>
      <c r="K122" s="93"/>
      <c r="L122" s="93"/>
      <c r="M122" s="93"/>
      <c r="N122" s="93"/>
      <c r="O122" s="93"/>
      <c r="P122" s="93"/>
      <c r="Q122" s="93"/>
      <c r="R122" s="93"/>
      <c r="S122" s="93"/>
      <c r="T122" s="93"/>
      <c r="U122" s="91"/>
    </row>
    <row r="123" spans="1:21" s="94" customFormat="1" x14ac:dyDescent="0.2">
      <c r="A123" s="120"/>
      <c r="B123" s="123" t="s">
        <v>238</v>
      </c>
      <c r="C123" s="87" t="s">
        <v>219</v>
      </c>
      <c r="D123" s="28" t="s">
        <v>41</v>
      </c>
      <c r="E123" s="59">
        <v>67.7</v>
      </c>
      <c r="F123" s="126">
        <v>115.92</v>
      </c>
      <c r="G123" s="127">
        <v>7847.78</v>
      </c>
      <c r="H123" s="90"/>
      <c r="I123" s="91"/>
      <c r="J123" s="92"/>
      <c r="K123" s="93"/>
      <c r="L123" s="93"/>
      <c r="M123" s="93"/>
      <c r="N123" s="93"/>
      <c r="O123" s="93"/>
      <c r="P123" s="93"/>
      <c r="Q123" s="93"/>
      <c r="R123" s="93"/>
      <c r="S123" s="93"/>
      <c r="T123" s="93"/>
      <c r="U123" s="91"/>
    </row>
    <row r="124" spans="1:21" s="94" customFormat="1" x14ac:dyDescent="0.2">
      <c r="A124" s="177"/>
      <c r="B124" s="178"/>
      <c r="C124" s="87" t="s">
        <v>211</v>
      </c>
      <c r="D124" s="28" t="s">
        <v>212</v>
      </c>
      <c r="E124" s="59">
        <v>7.01</v>
      </c>
      <c r="F124" s="177"/>
      <c r="G124" s="179"/>
      <c r="H124" s="90"/>
      <c r="I124" s="91"/>
      <c r="J124" s="92"/>
      <c r="K124" s="93"/>
      <c r="L124" s="93"/>
      <c r="M124" s="93"/>
      <c r="N124" s="93"/>
      <c r="O124" s="93"/>
      <c r="P124" s="93"/>
      <c r="Q124" s="93"/>
      <c r="R124" s="93"/>
      <c r="S124" s="93"/>
      <c r="T124" s="93"/>
      <c r="U124" s="91"/>
    </row>
    <row r="125" spans="1:21" s="94" customFormat="1" x14ac:dyDescent="0.2">
      <c r="A125" s="177"/>
      <c r="B125" s="178"/>
      <c r="C125" s="87" t="s">
        <v>239</v>
      </c>
      <c r="D125" s="28" t="s">
        <v>43</v>
      </c>
      <c r="E125" s="59">
        <v>193.4</v>
      </c>
      <c r="F125" s="177"/>
      <c r="G125" s="179"/>
      <c r="H125" s="90"/>
      <c r="I125" s="91"/>
      <c r="J125" s="92"/>
      <c r="K125" s="93"/>
      <c r="L125" s="93"/>
      <c r="M125" s="93"/>
      <c r="N125" s="93"/>
      <c r="O125" s="93"/>
      <c r="P125" s="93"/>
      <c r="Q125" s="93"/>
      <c r="R125" s="93"/>
      <c r="S125" s="93"/>
      <c r="T125" s="93"/>
      <c r="U125" s="91"/>
    </row>
    <row r="126" spans="1:21" s="94" customFormat="1" x14ac:dyDescent="0.2">
      <c r="A126" s="177"/>
      <c r="B126" s="178"/>
      <c r="C126" s="87" t="s">
        <v>240</v>
      </c>
      <c r="D126" s="28" t="s">
        <v>43</v>
      </c>
      <c r="E126" s="59">
        <v>231.8</v>
      </c>
      <c r="F126" s="177"/>
      <c r="G126" s="179"/>
      <c r="H126" s="90"/>
      <c r="I126" s="91"/>
      <c r="J126" s="92"/>
      <c r="K126" s="93"/>
      <c r="L126" s="93"/>
      <c r="M126" s="93"/>
      <c r="N126" s="93"/>
      <c r="O126" s="93"/>
      <c r="P126" s="93"/>
      <c r="Q126" s="93"/>
      <c r="R126" s="93"/>
      <c r="S126" s="93"/>
      <c r="T126" s="93"/>
      <c r="U126" s="91"/>
    </row>
    <row r="127" spans="1:21" s="94" customFormat="1" x14ac:dyDescent="0.2">
      <c r="A127" s="177"/>
      <c r="B127" s="178"/>
      <c r="C127" s="87" t="s">
        <v>217</v>
      </c>
      <c r="D127" s="28" t="s">
        <v>212</v>
      </c>
      <c r="E127" s="59">
        <v>3.4000000000000002E-2</v>
      </c>
      <c r="F127" s="177"/>
      <c r="G127" s="179"/>
      <c r="H127" s="90"/>
      <c r="I127" s="91"/>
      <c r="J127" s="92"/>
      <c r="K127" s="93"/>
      <c r="L127" s="93"/>
      <c r="M127" s="93"/>
      <c r="N127" s="93"/>
      <c r="O127" s="93"/>
      <c r="P127" s="93"/>
      <c r="Q127" s="93"/>
      <c r="R127" s="93"/>
      <c r="S127" s="93"/>
      <c r="T127" s="93"/>
      <c r="U127" s="91"/>
    </row>
    <row r="128" spans="1:21" s="94" customFormat="1" x14ac:dyDescent="0.2">
      <c r="A128" s="180"/>
      <c r="B128" s="181"/>
      <c r="C128" s="87" t="s">
        <v>241</v>
      </c>
      <c r="D128" s="28" t="s">
        <v>43</v>
      </c>
      <c r="E128" s="59">
        <v>100.7</v>
      </c>
      <c r="F128" s="180"/>
      <c r="G128" s="182"/>
      <c r="H128" s="90"/>
      <c r="I128" s="91"/>
      <c r="J128" s="92"/>
      <c r="K128" s="93"/>
      <c r="L128" s="93"/>
      <c r="M128" s="93"/>
      <c r="N128" s="93"/>
      <c r="O128" s="93"/>
      <c r="P128" s="93"/>
      <c r="Q128" s="93"/>
      <c r="R128" s="93"/>
      <c r="S128" s="93"/>
      <c r="T128" s="93"/>
      <c r="U128" s="91"/>
    </row>
    <row r="129" spans="1:21" s="94" customFormat="1" ht="31.5" x14ac:dyDescent="0.2">
      <c r="A129" s="86"/>
      <c r="B129" s="87" t="s">
        <v>242</v>
      </c>
      <c r="C129" s="87" t="s">
        <v>243</v>
      </c>
      <c r="D129" s="28" t="s">
        <v>244</v>
      </c>
      <c r="E129" s="59">
        <v>127.8</v>
      </c>
      <c r="F129" s="88">
        <v>35.729999999999997</v>
      </c>
      <c r="G129" s="89">
        <v>4566.29</v>
      </c>
      <c r="H129" s="90"/>
      <c r="I129" s="91"/>
      <c r="J129" s="92"/>
      <c r="K129" s="93"/>
      <c r="L129" s="93"/>
      <c r="M129" s="93"/>
      <c r="N129" s="93"/>
      <c r="O129" s="93"/>
      <c r="P129" s="93"/>
      <c r="Q129" s="93"/>
      <c r="R129" s="93"/>
      <c r="S129" s="93"/>
      <c r="T129" s="93"/>
      <c r="U129" s="91"/>
    </row>
    <row r="130" spans="1:21" s="94" customFormat="1" x14ac:dyDescent="0.2">
      <c r="A130" s="29" t="s">
        <v>391</v>
      </c>
      <c r="B130" s="112" t="s">
        <v>392</v>
      </c>
      <c r="C130" s="174"/>
      <c r="D130" s="27"/>
      <c r="E130" s="113"/>
      <c r="F130" s="114"/>
      <c r="G130" s="115">
        <f>SUM(G131:G147)</f>
        <v>10320</v>
      </c>
      <c r="H130" s="116"/>
      <c r="I130" s="117"/>
      <c r="J130" s="118"/>
      <c r="K130" s="119"/>
      <c r="L130" s="119"/>
      <c r="M130" s="119"/>
      <c r="N130" s="119"/>
      <c r="O130" s="119"/>
      <c r="P130" s="119"/>
      <c r="Q130" s="119"/>
      <c r="R130" s="119"/>
      <c r="S130" s="119"/>
      <c r="T130" s="119"/>
      <c r="U130" s="117"/>
    </row>
    <row r="131" spans="1:21" s="94" customFormat="1" x14ac:dyDescent="0.2">
      <c r="A131" s="120"/>
      <c r="B131" s="123" t="s">
        <v>245</v>
      </c>
      <c r="C131" s="87" t="s">
        <v>219</v>
      </c>
      <c r="D131" s="28" t="s">
        <v>41</v>
      </c>
      <c r="E131" s="59">
        <v>295</v>
      </c>
      <c r="F131" s="126">
        <v>19.149999999999999</v>
      </c>
      <c r="G131" s="127">
        <v>7755.75</v>
      </c>
      <c r="H131" s="90"/>
      <c r="I131" s="91"/>
      <c r="J131" s="92"/>
      <c r="K131" s="93"/>
      <c r="L131" s="93"/>
      <c r="M131" s="93"/>
      <c r="N131" s="93"/>
      <c r="O131" s="93"/>
      <c r="P131" s="93"/>
      <c r="Q131" s="93"/>
      <c r="R131" s="93"/>
      <c r="S131" s="93"/>
      <c r="T131" s="93"/>
      <c r="U131" s="91"/>
    </row>
    <row r="132" spans="1:21" s="94" customFormat="1" x14ac:dyDescent="0.2">
      <c r="A132" s="177"/>
      <c r="B132" s="178"/>
      <c r="C132" s="87" t="s">
        <v>246</v>
      </c>
      <c r="D132" s="28" t="s">
        <v>41</v>
      </c>
      <c r="E132" s="59">
        <v>110</v>
      </c>
      <c r="F132" s="177"/>
      <c r="G132" s="179"/>
      <c r="H132" s="90"/>
      <c r="I132" s="91"/>
      <c r="J132" s="92"/>
      <c r="K132" s="93"/>
      <c r="L132" s="93"/>
      <c r="M132" s="93"/>
      <c r="N132" s="93"/>
      <c r="O132" s="93"/>
      <c r="P132" s="93"/>
      <c r="Q132" s="93"/>
      <c r="R132" s="93"/>
      <c r="S132" s="93"/>
      <c r="T132" s="93"/>
      <c r="U132" s="91"/>
    </row>
    <row r="133" spans="1:21" s="94" customFormat="1" x14ac:dyDescent="0.2">
      <c r="A133" s="177"/>
      <c r="B133" s="178"/>
      <c r="C133" s="87" t="s">
        <v>211</v>
      </c>
      <c r="D133" s="28" t="s">
        <v>212</v>
      </c>
      <c r="E133" s="59">
        <v>108.35</v>
      </c>
      <c r="F133" s="177"/>
      <c r="G133" s="179"/>
      <c r="H133" s="90"/>
      <c r="I133" s="91"/>
      <c r="J133" s="92"/>
      <c r="K133" s="93"/>
      <c r="L133" s="93"/>
      <c r="M133" s="93"/>
      <c r="N133" s="93"/>
      <c r="O133" s="93"/>
      <c r="P133" s="93"/>
      <c r="Q133" s="93"/>
      <c r="R133" s="93"/>
      <c r="S133" s="93"/>
      <c r="T133" s="93"/>
      <c r="U133" s="91"/>
    </row>
    <row r="134" spans="1:21" s="94" customFormat="1" x14ac:dyDescent="0.2">
      <c r="A134" s="177"/>
      <c r="B134" s="178"/>
      <c r="C134" s="87" t="s">
        <v>217</v>
      </c>
      <c r="D134" s="28" t="s">
        <v>212</v>
      </c>
      <c r="E134" s="59">
        <v>0.04</v>
      </c>
      <c r="F134" s="177"/>
      <c r="G134" s="179"/>
      <c r="H134" s="90"/>
      <c r="I134" s="91"/>
      <c r="J134" s="92"/>
      <c r="K134" s="93"/>
      <c r="L134" s="93"/>
      <c r="M134" s="93"/>
      <c r="N134" s="93"/>
      <c r="O134" s="93"/>
      <c r="P134" s="93"/>
      <c r="Q134" s="93"/>
      <c r="R134" s="93"/>
      <c r="S134" s="93"/>
      <c r="T134" s="93"/>
      <c r="U134" s="91"/>
    </row>
    <row r="135" spans="1:21" s="94" customFormat="1" ht="31.5" x14ac:dyDescent="0.2">
      <c r="A135" s="177"/>
      <c r="B135" s="178"/>
      <c r="C135" s="87" t="s">
        <v>247</v>
      </c>
      <c r="D135" s="28" t="s">
        <v>43</v>
      </c>
      <c r="E135" s="59">
        <v>45</v>
      </c>
      <c r="F135" s="177"/>
      <c r="G135" s="179"/>
      <c r="H135" s="90"/>
      <c r="I135" s="91"/>
      <c r="J135" s="92"/>
      <c r="K135" s="93"/>
      <c r="L135" s="93"/>
      <c r="M135" s="93"/>
      <c r="N135" s="93"/>
      <c r="O135" s="93"/>
      <c r="P135" s="93"/>
      <c r="Q135" s="93"/>
      <c r="R135" s="93"/>
      <c r="S135" s="93"/>
      <c r="T135" s="93"/>
      <c r="U135" s="91"/>
    </row>
    <row r="136" spans="1:21" s="94" customFormat="1" x14ac:dyDescent="0.2">
      <c r="A136" s="180"/>
      <c r="B136" s="181"/>
      <c r="C136" s="87" t="s">
        <v>248</v>
      </c>
      <c r="D136" s="28" t="s">
        <v>43</v>
      </c>
      <c r="E136" s="59">
        <v>160</v>
      </c>
      <c r="F136" s="180"/>
      <c r="G136" s="182"/>
      <c r="H136" s="90"/>
      <c r="I136" s="91"/>
      <c r="J136" s="92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1"/>
    </row>
    <row r="137" spans="1:21" s="94" customFormat="1" x14ac:dyDescent="0.2">
      <c r="A137" s="120"/>
      <c r="B137" s="123" t="s">
        <v>249</v>
      </c>
      <c r="C137" s="87" t="s">
        <v>219</v>
      </c>
      <c r="D137" s="28" t="s">
        <v>41</v>
      </c>
      <c r="E137" s="59">
        <v>41</v>
      </c>
      <c r="F137" s="126">
        <v>20.92</v>
      </c>
      <c r="G137" s="127">
        <v>1276.1199999999999</v>
      </c>
      <c r="H137" s="90"/>
      <c r="I137" s="91"/>
      <c r="J137" s="92"/>
      <c r="K137" s="93"/>
      <c r="L137" s="93"/>
      <c r="M137" s="93"/>
      <c r="N137" s="93"/>
      <c r="O137" s="93"/>
      <c r="P137" s="93"/>
      <c r="Q137" s="93"/>
      <c r="R137" s="93"/>
      <c r="S137" s="93"/>
      <c r="T137" s="93"/>
      <c r="U137" s="91"/>
    </row>
    <row r="138" spans="1:21" s="94" customFormat="1" x14ac:dyDescent="0.2">
      <c r="A138" s="177"/>
      <c r="B138" s="178"/>
      <c r="C138" s="87" t="s">
        <v>246</v>
      </c>
      <c r="D138" s="28" t="s">
        <v>41</v>
      </c>
      <c r="E138" s="59">
        <v>20</v>
      </c>
      <c r="F138" s="177"/>
      <c r="G138" s="179"/>
      <c r="H138" s="90"/>
      <c r="I138" s="91"/>
      <c r="J138" s="92"/>
      <c r="K138" s="93"/>
      <c r="L138" s="93"/>
      <c r="M138" s="93"/>
      <c r="N138" s="93"/>
      <c r="O138" s="93"/>
      <c r="P138" s="93"/>
      <c r="Q138" s="93"/>
      <c r="R138" s="93"/>
      <c r="S138" s="93"/>
      <c r="T138" s="93"/>
      <c r="U138" s="91"/>
    </row>
    <row r="139" spans="1:21" s="94" customFormat="1" x14ac:dyDescent="0.2">
      <c r="A139" s="177"/>
      <c r="B139" s="178"/>
      <c r="C139" s="87" t="s">
        <v>211</v>
      </c>
      <c r="D139" s="28" t="s">
        <v>212</v>
      </c>
      <c r="E139" s="59">
        <v>11.47</v>
      </c>
      <c r="F139" s="177"/>
      <c r="G139" s="179"/>
      <c r="H139" s="90"/>
      <c r="I139" s="91"/>
      <c r="J139" s="92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1"/>
    </row>
    <row r="140" spans="1:21" s="94" customFormat="1" x14ac:dyDescent="0.2">
      <c r="A140" s="180"/>
      <c r="B140" s="181"/>
      <c r="C140" s="87" t="s">
        <v>217</v>
      </c>
      <c r="D140" s="28" t="s">
        <v>212</v>
      </c>
      <c r="E140" s="59">
        <v>0.25</v>
      </c>
      <c r="F140" s="180"/>
      <c r="G140" s="182"/>
      <c r="H140" s="90"/>
      <c r="I140" s="91"/>
      <c r="J140" s="92"/>
      <c r="K140" s="93"/>
      <c r="L140" s="93"/>
      <c r="M140" s="93"/>
      <c r="N140" s="93"/>
      <c r="O140" s="93"/>
      <c r="P140" s="93"/>
      <c r="Q140" s="93"/>
      <c r="R140" s="93"/>
      <c r="S140" s="93"/>
      <c r="T140" s="93"/>
      <c r="U140" s="91"/>
    </row>
    <row r="141" spans="1:21" s="94" customFormat="1" x14ac:dyDescent="0.2">
      <c r="A141" s="120"/>
      <c r="B141" s="123" t="s">
        <v>250</v>
      </c>
      <c r="C141" s="87" t="s">
        <v>246</v>
      </c>
      <c r="D141" s="28" t="s">
        <v>41</v>
      </c>
      <c r="E141" s="59">
        <v>1.8</v>
      </c>
      <c r="F141" s="126">
        <v>16.12</v>
      </c>
      <c r="G141" s="127">
        <v>29.02</v>
      </c>
      <c r="H141" s="90"/>
      <c r="I141" s="91"/>
      <c r="J141" s="92"/>
      <c r="K141" s="93"/>
      <c r="L141" s="93"/>
      <c r="M141" s="93"/>
      <c r="N141" s="93"/>
      <c r="O141" s="93"/>
      <c r="P141" s="93"/>
      <c r="Q141" s="93"/>
      <c r="R141" s="93"/>
      <c r="S141" s="93"/>
      <c r="T141" s="93"/>
      <c r="U141" s="91"/>
    </row>
    <row r="142" spans="1:21" s="94" customFormat="1" x14ac:dyDescent="0.2">
      <c r="A142" s="177"/>
      <c r="B142" s="178"/>
      <c r="C142" s="87" t="s">
        <v>211</v>
      </c>
      <c r="D142" s="28" t="s">
        <v>212</v>
      </c>
      <c r="E142" s="59">
        <v>0.13500000000000001</v>
      </c>
      <c r="F142" s="177"/>
      <c r="G142" s="179"/>
      <c r="H142" s="90"/>
      <c r="I142" s="91"/>
      <c r="J142" s="92"/>
      <c r="K142" s="93"/>
      <c r="L142" s="93"/>
      <c r="M142" s="93"/>
      <c r="N142" s="93"/>
      <c r="O142" s="93"/>
      <c r="P142" s="93"/>
      <c r="Q142" s="93"/>
      <c r="R142" s="93"/>
      <c r="S142" s="93"/>
      <c r="T142" s="93"/>
      <c r="U142" s="91"/>
    </row>
    <row r="143" spans="1:21" s="94" customFormat="1" ht="31.5" x14ac:dyDescent="0.2">
      <c r="A143" s="180"/>
      <c r="B143" s="181"/>
      <c r="C143" s="87" t="s">
        <v>251</v>
      </c>
      <c r="D143" s="28" t="s">
        <v>212</v>
      </c>
      <c r="E143" s="59">
        <v>0.13500000000000001</v>
      </c>
      <c r="F143" s="180"/>
      <c r="G143" s="182"/>
      <c r="H143" s="90"/>
      <c r="I143" s="91"/>
      <c r="J143" s="92"/>
      <c r="K143" s="93"/>
      <c r="L143" s="93"/>
      <c r="M143" s="93"/>
      <c r="N143" s="93"/>
      <c r="O143" s="93"/>
      <c r="P143" s="93"/>
      <c r="Q143" s="93"/>
      <c r="R143" s="93"/>
      <c r="S143" s="93"/>
      <c r="T143" s="93"/>
      <c r="U143" s="91"/>
    </row>
    <row r="144" spans="1:21" s="94" customFormat="1" ht="31.5" x14ac:dyDescent="0.2">
      <c r="A144" s="120"/>
      <c r="B144" s="123" t="s">
        <v>252</v>
      </c>
      <c r="C144" s="87" t="s">
        <v>253</v>
      </c>
      <c r="D144" s="28" t="s">
        <v>7</v>
      </c>
      <c r="E144" s="59">
        <v>10</v>
      </c>
      <c r="F144" s="126">
        <v>29.53</v>
      </c>
      <c r="G144" s="127">
        <v>1240.26</v>
      </c>
      <c r="H144" s="90"/>
      <c r="I144" s="91"/>
      <c r="J144" s="92"/>
      <c r="K144" s="93"/>
      <c r="L144" s="93"/>
      <c r="M144" s="93"/>
      <c r="N144" s="93"/>
      <c r="O144" s="93"/>
      <c r="P144" s="93"/>
      <c r="Q144" s="93"/>
      <c r="R144" s="93"/>
      <c r="S144" s="93"/>
      <c r="T144" s="93"/>
      <c r="U144" s="91"/>
    </row>
    <row r="145" spans="1:21" s="94" customFormat="1" ht="31.5" x14ac:dyDescent="0.2">
      <c r="A145" s="180"/>
      <c r="B145" s="181"/>
      <c r="C145" s="87" t="s">
        <v>254</v>
      </c>
      <c r="D145" s="28" t="s">
        <v>7</v>
      </c>
      <c r="E145" s="59">
        <v>32</v>
      </c>
      <c r="F145" s="180"/>
      <c r="G145" s="182"/>
      <c r="H145" s="90"/>
      <c r="I145" s="91"/>
      <c r="J145" s="92"/>
      <c r="K145" s="93"/>
      <c r="L145" s="93"/>
      <c r="M145" s="93"/>
      <c r="N145" s="93"/>
      <c r="O145" s="93"/>
      <c r="P145" s="93"/>
      <c r="Q145" s="93"/>
      <c r="R145" s="93"/>
      <c r="S145" s="93"/>
      <c r="T145" s="93"/>
      <c r="U145" s="91"/>
    </row>
    <row r="146" spans="1:21" s="94" customFormat="1" x14ac:dyDescent="0.2">
      <c r="A146" s="120"/>
      <c r="B146" s="123" t="s">
        <v>255</v>
      </c>
      <c r="C146" s="87" t="s">
        <v>256</v>
      </c>
      <c r="D146" s="28" t="s">
        <v>212</v>
      </c>
      <c r="E146" s="59">
        <v>0.25</v>
      </c>
      <c r="F146" s="126">
        <v>75.400000000000006</v>
      </c>
      <c r="G146" s="127">
        <v>18.850000000000001</v>
      </c>
      <c r="H146" s="90"/>
      <c r="I146" s="91"/>
      <c r="J146" s="92"/>
      <c r="K146" s="93"/>
      <c r="L146" s="93"/>
      <c r="M146" s="93"/>
      <c r="N146" s="93"/>
      <c r="O146" s="93"/>
      <c r="P146" s="93"/>
      <c r="Q146" s="93"/>
      <c r="R146" s="93"/>
      <c r="S146" s="93"/>
      <c r="T146" s="93"/>
      <c r="U146" s="91"/>
    </row>
    <row r="147" spans="1:21" s="94" customFormat="1" ht="31.5" x14ac:dyDescent="0.2">
      <c r="A147" s="180"/>
      <c r="B147" s="181"/>
      <c r="C147" s="87" t="s">
        <v>257</v>
      </c>
      <c r="D147" s="28" t="s">
        <v>43</v>
      </c>
      <c r="E147" s="59">
        <v>10</v>
      </c>
      <c r="F147" s="180"/>
      <c r="G147" s="182"/>
      <c r="H147" s="90"/>
      <c r="I147" s="91"/>
      <c r="J147" s="92"/>
      <c r="K147" s="93"/>
      <c r="L147" s="93"/>
      <c r="M147" s="93"/>
      <c r="N147" s="93"/>
      <c r="O147" s="93"/>
      <c r="P147" s="93"/>
      <c r="Q147" s="93"/>
      <c r="R147" s="93"/>
      <c r="S147" s="93"/>
      <c r="T147" s="93"/>
      <c r="U147" s="91"/>
    </row>
    <row r="148" spans="1:21" s="94" customFormat="1" x14ac:dyDescent="0.2">
      <c r="A148" s="29" t="s">
        <v>393</v>
      </c>
      <c r="B148" s="112" t="s">
        <v>258</v>
      </c>
      <c r="C148" s="174"/>
      <c r="D148" s="27"/>
      <c r="E148" s="113"/>
      <c r="F148" s="114"/>
      <c r="G148" s="115">
        <f>SUM(G149)</f>
        <v>1240.3</v>
      </c>
      <c r="H148" s="116"/>
      <c r="I148" s="117"/>
      <c r="J148" s="118"/>
      <c r="K148" s="119"/>
      <c r="L148" s="119"/>
      <c r="M148" s="119"/>
      <c r="N148" s="119"/>
      <c r="O148" s="119"/>
      <c r="P148" s="119"/>
      <c r="Q148" s="119"/>
      <c r="R148" s="119"/>
      <c r="S148" s="119"/>
      <c r="T148" s="119"/>
      <c r="U148" s="117"/>
    </row>
    <row r="149" spans="1:21" s="94" customFormat="1" x14ac:dyDescent="0.2">
      <c r="A149" s="120"/>
      <c r="B149" s="123" t="s">
        <v>259</v>
      </c>
      <c r="C149" s="87" t="s">
        <v>225</v>
      </c>
      <c r="D149" s="28" t="s">
        <v>212</v>
      </c>
      <c r="E149" s="59">
        <v>3.3759999999999999</v>
      </c>
      <c r="F149" s="126">
        <v>101.94</v>
      </c>
      <c r="G149" s="127">
        <v>1240.3</v>
      </c>
      <c r="H149" s="90"/>
      <c r="I149" s="91"/>
      <c r="J149" s="92"/>
      <c r="K149" s="93"/>
      <c r="L149" s="93"/>
      <c r="M149" s="93"/>
      <c r="N149" s="93"/>
      <c r="O149" s="93"/>
      <c r="P149" s="93"/>
      <c r="Q149" s="93"/>
      <c r="R149" s="93"/>
      <c r="S149" s="93"/>
      <c r="T149" s="93"/>
      <c r="U149" s="91"/>
    </row>
    <row r="150" spans="1:21" s="94" customFormat="1" x14ac:dyDescent="0.2">
      <c r="A150" s="177"/>
      <c r="B150" s="178"/>
      <c r="C150" s="87" t="s">
        <v>260</v>
      </c>
      <c r="D150" s="28" t="s">
        <v>212</v>
      </c>
      <c r="E150" s="59">
        <v>3.22</v>
      </c>
      <c r="F150" s="177"/>
      <c r="G150" s="179"/>
      <c r="H150" s="90"/>
      <c r="I150" s="91"/>
      <c r="J150" s="92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1"/>
    </row>
    <row r="151" spans="1:21" s="94" customFormat="1" x14ac:dyDescent="0.2">
      <c r="A151" s="177"/>
      <c r="B151" s="178"/>
      <c r="C151" s="87" t="s">
        <v>261</v>
      </c>
      <c r="D151" s="28" t="s">
        <v>212</v>
      </c>
      <c r="E151" s="59">
        <v>1.26</v>
      </c>
      <c r="F151" s="177"/>
      <c r="G151" s="179"/>
      <c r="H151" s="90"/>
      <c r="I151" s="91"/>
      <c r="J151" s="92"/>
      <c r="K151" s="93"/>
      <c r="L151" s="93"/>
      <c r="M151" s="93"/>
      <c r="N151" s="93"/>
      <c r="O151" s="93"/>
      <c r="P151" s="93"/>
      <c r="Q151" s="93"/>
      <c r="R151" s="93"/>
      <c r="S151" s="93"/>
      <c r="T151" s="93"/>
      <c r="U151" s="91"/>
    </row>
    <row r="152" spans="1:21" s="94" customFormat="1" x14ac:dyDescent="0.2">
      <c r="A152" s="177"/>
      <c r="B152" s="178"/>
      <c r="C152" s="87" t="s">
        <v>262</v>
      </c>
      <c r="D152" s="28" t="s">
        <v>212</v>
      </c>
      <c r="E152" s="59">
        <v>3.3460000000000001</v>
      </c>
      <c r="F152" s="177"/>
      <c r="G152" s="179"/>
      <c r="H152" s="90"/>
      <c r="I152" s="91"/>
      <c r="J152" s="92"/>
      <c r="K152" s="93"/>
      <c r="L152" s="93"/>
      <c r="M152" s="93"/>
      <c r="N152" s="93"/>
      <c r="O152" s="93"/>
      <c r="P152" s="93"/>
      <c r="Q152" s="93"/>
      <c r="R152" s="93"/>
      <c r="S152" s="93"/>
      <c r="T152" s="93"/>
      <c r="U152" s="91"/>
    </row>
    <row r="153" spans="1:21" s="94" customFormat="1" x14ac:dyDescent="0.2">
      <c r="A153" s="177"/>
      <c r="B153" s="178"/>
      <c r="C153" s="87" t="s">
        <v>263</v>
      </c>
      <c r="D153" s="28" t="s">
        <v>212</v>
      </c>
      <c r="E153" s="59">
        <v>0.96499999999999997</v>
      </c>
      <c r="F153" s="177"/>
      <c r="G153" s="179"/>
      <c r="H153" s="90"/>
      <c r="I153" s="91"/>
      <c r="J153" s="92"/>
      <c r="K153" s="93"/>
      <c r="L153" s="93"/>
      <c r="M153" s="93"/>
      <c r="N153" s="93"/>
      <c r="O153" s="93"/>
      <c r="P153" s="93"/>
      <c r="Q153" s="93"/>
      <c r="R153" s="93"/>
      <c r="S153" s="93"/>
      <c r="T153" s="93"/>
      <c r="U153" s="91"/>
    </row>
    <row r="154" spans="1:21" s="94" customFormat="1" x14ac:dyDescent="0.2">
      <c r="A154" s="177"/>
      <c r="B154" s="178"/>
      <c r="C154" s="87" t="s">
        <v>264</v>
      </c>
      <c r="D154" s="28" t="s">
        <v>7</v>
      </c>
      <c r="E154" s="59">
        <v>1</v>
      </c>
      <c r="F154" s="177"/>
      <c r="G154" s="179"/>
      <c r="H154" s="90"/>
      <c r="I154" s="91"/>
      <c r="J154" s="92"/>
      <c r="K154" s="93"/>
      <c r="L154" s="93"/>
      <c r="M154" s="93"/>
      <c r="N154" s="93"/>
      <c r="O154" s="93"/>
      <c r="P154" s="93"/>
      <c r="Q154" s="93"/>
      <c r="R154" s="93"/>
      <c r="S154" s="93"/>
      <c r="T154" s="93"/>
      <c r="U154" s="91"/>
    </row>
    <row r="155" spans="1:21" s="94" customFormat="1" x14ac:dyDescent="0.2">
      <c r="A155" s="177"/>
      <c r="B155" s="178"/>
      <c r="C155" s="87" t="s">
        <v>265</v>
      </c>
      <c r="D155" s="28" t="s">
        <v>7</v>
      </c>
      <c r="E155" s="59">
        <v>1</v>
      </c>
      <c r="F155" s="177"/>
      <c r="G155" s="179"/>
      <c r="H155" s="90"/>
      <c r="I155" s="91"/>
      <c r="J155" s="92"/>
      <c r="K155" s="93"/>
      <c r="L155" s="93"/>
      <c r="M155" s="93"/>
      <c r="N155" s="93"/>
      <c r="O155" s="93"/>
      <c r="P155" s="93"/>
      <c r="Q155" s="93"/>
      <c r="R155" s="93"/>
      <c r="S155" s="93"/>
      <c r="T155" s="93"/>
      <c r="U155" s="91"/>
    </row>
    <row r="156" spans="1:21" s="94" customFormat="1" x14ac:dyDescent="0.2">
      <c r="A156" s="177"/>
      <c r="B156" s="178"/>
      <c r="C156" s="87" t="s">
        <v>266</v>
      </c>
      <c r="D156" s="28" t="s">
        <v>7</v>
      </c>
      <c r="E156" s="59">
        <v>2</v>
      </c>
      <c r="F156" s="177"/>
      <c r="G156" s="179"/>
      <c r="H156" s="90"/>
      <c r="I156" s="91"/>
      <c r="J156" s="92"/>
      <c r="K156" s="93"/>
      <c r="L156" s="93"/>
      <c r="M156" s="93"/>
      <c r="N156" s="93"/>
      <c r="O156" s="93"/>
      <c r="P156" s="93"/>
      <c r="Q156" s="93"/>
      <c r="R156" s="93"/>
      <c r="S156" s="93"/>
      <c r="T156" s="93"/>
      <c r="U156" s="91"/>
    </row>
    <row r="157" spans="1:21" s="94" customFormat="1" x14ac:dyDescent="0.2">
      <c r="A157" s="177"/>
      <c r="B157" s="178"/>
      <c r="C157" s="87" t="s">
        <v>267</v>
      </c>
      <c r="D157" s="28" t="s">
        <v>7</v>
      </c>
      <c r="E157" s="59">
        <v>2</v>
      </c>
      <c r="F157" s="177"/>
      <c r="G157" s="179"/>
      <c r="H157" s="90"/>
      <c r="I157" s="91"/>
      <c r="J157" s="92"/>
      <c r="K157" s="93"/>
      <c r="L157" s="93"/>
      <c r="M157" s="93"/>
      <c r="N157" s="93"/>
      <c r="O157" s="93"/>
      <c r="P157" s="93"/>
      <c r="Q157" s="93"/>
      <c r="R157" s="93"/>
      <c r="S157" s="93"/>
      <c r="T157" s="93"/>
      <c r="U157" s="91"/>
    </row>
    <row r="158" spans="1:21" s="94" customFormat="1" ht="63" x14ac:dyDescent="0.2">
      <c r="A158" s="180"/>
      <c r="B158" s="181"/>
      <c r="C158" s="87" t="s">
        <v>268</v>
      </c>
      <c r="D158" s="28" t="s">
        <v>43</v>
      </c>
      <c r="E158" s="59">
        <v>290</v>
      </c>
      <c r="F158" s="180"/>
      <c r="G158" s="182"/>
      <c r="H158" s="90"/>
      <c r="I158" s="91"/>
      <c r="J158" s="92"/>
      <c r="K158" s="93"/>
      <c r="L158" s="93"/>
      <c r="M158" s="93"/>
      <c r="N158" s="93"/>
      <c r="O158" s="93"/>
      <c r="P158" s="93"/>
      <c r="Q158" s="93"/>
      <c r="R158" s="93"/>
      <c r="S158" s="93"/>
      <c r="T158" s="93"/>
      <c r="U158" s="91"/>
    </row>
    <row r="159" spans="1:21" s="94" customFormat="1" x14ac:dyDescent="0.2">
      <c r="A159" s="29" t="s">
        <v>394</v>
      </c>
      <c r="B159" s="112" t="s">
        <v>269</v>
      </c>
      <c r="C159" s="174"/>
      <c r="D159" s="27"/>
      <c r="E159" s="113"/>
      <c r="F159" s="114"/>
      <c r="G159" s="115">
        <f>SUM(G160:G173)</f>
        <v>7346.02</v>
      </c>
      <c r="H159" s="116"/>
      <c r="I159" s="117"/>
      <c r="J159" s="118"/>
      <c r="K159" s="119"/>
      <c r="L159" s="119"/>
      <c r="M159" s="119"/>
      <c r="N159" s="119"/>
      <c r="O159" s="119"/>
      <c r="P159" s="119"/>
      <c r="Q159" s="119"/>
      <c r="R159" s="119"/>
      <c r="S159" s="119"/>
      <c r="T159" s="119"/>
      <c r="U159" s="117"/>
    </row>
    <row r="160" spans="1:21" s="94" customFormat="1" ht="31.5" x14ac:dyDescent="0.2">
      <c r="A160" s="86"/>
      <c r="B160" s="87" t="s">
        <v>199</v>
      </c>
      <c r="C160" s="87" t="s">
        <v>270</v>
      </c>
      <c r="D160" s="28" t="s">
        <v>41</v>
      </c>
      <c r="E160" s="59">
        <v>886</v>
      </c>
      <c r="F160" s="88">
        <v>1.1399999999999999</v>
      </c>
      <c r="G160" s="89">
        <v>1010.04</v>
      </c>
      <c r="H160" s="90"/>
      <c r="I160" s="91"/>
      <c r="J160" s="92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91"/>
    </row>
    <row r="161" spans="1:21" s="94" customFormat="1" ht="63" x14ac:dyDescent="0.2">
      <c r="A161" s="120"/>
      <c r="B161" s="123" t="s">
        <v>271</v>
      </c>
      <c r="C161" s="87" t="s">
        <v>272</v>
      </c>
      <c r="D161" s="28" t="s">
        <v>203</v>
      </c>
      <c r="E161" s="59" t="s">
        <v>273</v>
      </c>
      <c r="F161" s="126">
        <v>7.2</v>
      </c>
      <c r="G161" s="127">
        <v>806.4</v>
      </c>
      <c r="H161" s="90"/>
      <c r="I161" s="91"/>
      <c r="J161" s="92"/>
      <c r="K161" s="93"/>
      <c r="L161" s="93"/>
      <c r="M161" s="93"/>
      <c r="N161" s="93"/>
      <c r="O161" s="93"/>
      <c r="P161" s="93"/>
      <c r="Q161" s="93"/>
      <c r="R161" s="93"/>
      <c r="S161" s="93"/>
      <c r="T161" s="93"/>
      <c r="U161" s="91"/>
    </row>
    <row r="162" spans="1:21" s="94" customFormat="1" ht="31.5" x14ac:dyDescent="0.2">
      <c r="A162" s="177"/>
      <c r="B162" s="178"/>
      <c r="C162" s="87" t="s">
        <v>274</v>
      </c>
      <c r="D162" s="28"/>
      <c r="E162" s="59"/>
      <c r="F162" s="177"/>
      <c r="G162" s="179"/>
      <c r="H162" s="90"/>
      <c r="I162" s="91"/>
      <c r="J162" s="92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1"/>
    </row>
    <row r="163" spans="1:21" s="94" customFormat="1" x14ac:dyDescent="0.2">
      <c r="A163" s="177"/>
      <c r="B163" s="178"/>
      <c r="C163" s="87" t="s">
        <v>275</v>
      </c>
      <c r="D163" s="28" t="s">
        <v>43</v>
      </c>
      <c r="E163" s="59">
        <v>60.5</v>
      </c>
      <c r="F163" s="177"/>
      <c r="G163" s="179"/>
      <c r="H163" s="90"/>
      <c r="I163" s="91"/>
      <c r="J163" s="92"/>
      <c r="K163" s="93"/>
      <c r="L163" s="93"/>
      <c r="M163" s="93"/>
      <c r="N163" s="93"/>
      <c r="O163" s="93"/>
      <c r="P163" s="93"/>
      <c r="Q163" s="93"/>
      <c r="R163" s="93"/>
      <c r="S163" s="93"/>
      <c r="T163" s="93"/>
      <c r="U163" s="91"/>
    </row>
    <row r="164" spans="1:21" s="94" customFormat="1" x14ac:dyDescent="0.2">
      <c r="A164" s="180"/>
      <c r="B164" s="181"/>
      <c r="C164" s="87" t="s">
        <v>276</v>
      </c>
      <c r="D164" s="28" t="s">
        <v>43</v>
      </c>
      <c r="E164" s="59">
        <v>51.5</v>
      </c>
      <c r="F164" s="180"/>
      <c r="G164" s="182"/>
      <c r="H164" s="90"/>
      <c r="I164" s="91"/>
      <c r="J164" s="92"/>
      <c r="K164" s="93"/>
      <c r="L164" s="93"/>
      <c r="M164" s="93"/>
      <c r="N164" s="93"/>
      <c r="O164" s="93"/>
      <c r="P164" s="93"/>
      <c r="Q164" s="93"/>
      <c r="R164" s="93"/>
      <c r="S164" s="93"/>
      <c r="T164" s="93"/>
      <c r="U164" s="91"/>
    </row>
    <row r="165" spans="1:21" s="94" customFormat="1" x14ac:dyDescent="0.2">
      <c r="A165" s="120"/>
      <c r="B165" s="123" t="s">
        <v>277</v>
      </c>
      <c r="C165" s="87" t="s">
        <v>278</v>
      </c>
      <c r="D165" s="28" t="s">
        <v>41</v>
      </c>
      <c r="E165" s="59">
        <v>165</v>
      </c>
      <c r="F165" s="126">
        <v>17.78</v>
      </c>
      <c r="G165" s="127">
        <v>5529.58</v>
      </c>
      <c r="H165" s="90"/>
      <c r="I165" s="91"/>
      <c r="J165" s="92"/>
      <c r="K165" s="93"/>
      <c r="L165" s="93"/>
      <c r="M165" s="93"/>
      <c r="N165" s="93"/>
      <c r="O165" s="93"/>
      <c r="P165" s="93"/>
      <c r="Q165" s="93"/>
      <c r="R165" s="93"/>
      <c r="S165" s="93"/>
      <c r="T165" s="93"/>
      <c r="U165" s="91"/>
    </row>
    <row r="166" spans="1:21" s="94" customFormat="1" x14ac:dyDescent="0.2">
      <c r="A166" s="177"/>
      <c r="B166" s="178"/>
      <c r="C166" s="87" t="s">
        <v>279</v>
      </c>
      <c r="D166" s="28" t="s">
        <v>41</v>
      </c>
      <c r="E166" s="59">
        <v>27.5</v>
      </c>
      <c r="F166" s="177"/>
      <c r="G166" s="179"/>
      <c r="H166" s="90"/>
      <c r="I166" s="91"/>
      <c r="J166" s="92"/>
      <c r="K166" s="93"/>
      <c r="L166" s="93"/>
      <c r="M166" s="93"/>
      <c r="N166" s="93"/>
      <c r="O166" s="93"/>
      <c r="P166" s="93"/>
      <c r="Q166" s="93"/>
      <c r="R166" s="93"/>
      <c r="S166" s="93"/>
      <c r="T166" s="93"/>
      <c r="U166" s="91"/>
    </row>
    <row r="167" spans="1:21" s="94" customFormat="1" ht="47.25" x14ac:dyDescent="0.2">
      <c r="A167" s="177"/>
      <c r="B167" s="178"/>
      <c r="C167" s="87" t="s">
        <v>280</v>
      </c>
      <c r="D167" s="28" t="s">
        <v>43</v>
      </c>
      <c r="E167" s="59">
        <v>275</v>
      </c>
      <c r="F167" s="177"/>
      <c r="G167" s="179"/>
      <c r="H167" s="90"/>
      <c r="I167" s="91"/>
      <c r="J167" s="92"/>
      <c r="K167" s="93"/>
      <c r="L167" s="93"/>
      <c r="M167" s="93"/>
      <c r="N167" s="93"/>
      <c r="O167" s="93"/>
      <c r="P167" s="93"/>
      <c r="Q167" s="93"/>
      <c r="R167" s="93"/>
      <c r="S167" s="93"/>
      <c r="T167" s="93"/>
      <c r="U167" s="91"/>
    </row>
    <row r="168" spans="1:21" s="94" customFormat="1" x14ac:dyDescent="0.2">
      <c r="A168" s="177"/>
      <c r="B168" s="178"/>
      <c r="C168" s="87" t="s">
        <v>246</v>
      </c>
      <c r="D168" s="28" t="s">
        <v>41</v>
      </c>
      <c r="E168" s="59">
        <v>311</v>
      </c>
      <c r="F168" s="177"/>
      <c r="G168" s="179"/>
      <c r="H168" s="90"/>
      <c r="I168" s="91"/>
      <c r="J168" s="92"/>
      <c r="K168" s="93"/>
      <c r="L168" s="93"/>
      <c r="M168" s="93"/>
      <c r="N168" s="93"/>
      <c r="O168" s="93"/>
      <c r="P168" s="93"/>
      <c r="Q168" s="93"/>
      <c r="R168" s="93"/>
      <c r="S168" s="93"/>
      <c r="T168" s="93"/>
      <c r="U168" s="91"/>
    </row>
    <row r="169" spans="1:21" s="94" customFormat="1" x14ac:dyDescent="0.2">
      <c r="A169" s="177"/>
      <c r="B169" s="178"/>
      <c r="C169" s="87" t="s">
        <v>211</v>
      </c>
      <c r="D169" s="28" t="s">
        <v>212</v>
      </c>
      <c r="E169" s="59">
        <v>33.270000000000003</v>
      </c>
      <c r="F169" s="177"/>
      <c r="G169" s="179"/>
      <c r="H169" s="90"/>
      <c r="I169" s="91"/>
      <c r="J169" s="92"/>
      <c r="K169" s="93"/>
      <c r="L169" s="93"/>
      <c r="M169" s="93"/>
      <c r="N169" s="93"/>
      <c r="O169" s="93"/>
      <c r="P169" s="93"/>
      <c r="Q169" s="93"/>
      <c r="R169" s="93"/>
      <c r="S169" s="93"/>
      <c r="T169" s="93"/>
      <c r="U169" s="91"/>
    </row>
    <row r="170" spans="1:21" s="94" customFormat="1" x14ac:dyDescent="0.2">
      <c r="A170" s="177"/>
      <c r="B170" s="178"/>
      <c r="C170" s="87" t="s">
        <v>281</v>
      </c>
      <c r="D170" s="28" t="s">
        <v>43</v>
      </c>
      <c r="E170" s="59">
        <v>1291</v>
      </c>
      <c r="F170" s="177"/>
      <c r="G170" s="179"/>
      <c r="H170" s="90"/>
      <c r="I170" s="91"/>
      <c r="J170" s="92"/>
      <c r="K170" s="93"/>
      <c r="L170" s="93"/>
      <c r="M170" s="93"/>
      <c r="N170" s="93"/>
      <c r="O170" s="93"/>
      <c r="P170" s="93"/>
      <c r="Q170" s="93"/>
      <c r="R170" s="93"/>
      <c r="S170" s="93"/>
      <c r="T170" s="93"/>
      <c r="U170" s="91"/>
    </row>
    <row r="171" spans="1:21" s="94" customFormat="1" x14ac:dyDescent="0.2">
      <c r="A171" s="177"/>
      <c r="B171" s="178"/>
      <c r="C171" s="87" t="s">
        <v>282</v>
      </c>
      <c r="D171" s="28" t="s">
        <v>6</v>
      </c>
      <c r="E171" s="59">
        <v>13.8</v>
      </c>
      <c r="F171" s="177"/>
      <c r="G171" s="179"/>
      <c r="H171" s="90"/>
      <c r="I171" s="91"/>
      <c r="J171" s="92"/>
      <c r="K171" s="93"/>
      <c r="L171" s="93"/>
      <c r="M171" s="93"/>
      <c r="N171" s="93"/>
      <c r="O171" s="93"/>
      <c r="P171" s="93"/>
      <c r="Q171" s="93"/>
      <c r="R171" s="93"/>
      <c r="S171" s="93"/>
      <c r="T171" s="93"/>
      <c r="U171" s="91"/>
    </row>
    <row r="172" spans="1:21" s="94" customFormat="1" x14ac:dyDescent="0.2">
      <c r="A172" s="177"/>
      <c r="B172" s="178"/>
      <c r="C172" s="87" t="s">
        <v>283</v>
      </c>
      <c r="D172" s="28" t="s">
        <v>41</v>
      </c>
      <c r="E172" s="59">
        <v>28</v>
      </c>
      <c r="F172" s="177"/>
      <c r="G172" s="179"/>
      <c r="H172" s="90"/>
      <c r="I172" s="91"/>
      <c r="J172" s="92"/>
      <c r="K172" s="93"/>
      <c r="L172" s="93"/>
      <c r="M172" s="93"/>
      <c r="N172" s="93"/>
      <c r="O172" s="93"/>
      <c r="P172" s="93"/>
      <c r="Q172" s="93"/>
      <c r="R172" s="93"/>
      <c r="S172" s="93"/>
      <c r="T172" s="93"/>
      <c r="U172" s="91"/>
    </row>
    <row r="173" spans="1:21" s="94" customFormat="1" x14ac:dyDescent="0.2">
      <c r="A173" s="180"/>
      <c r="B173" s="181"/>
      <c r="C173" s="87" t="s">
        <v>284</v>
      </c>
      <c r="D173" s="28" t="s">
        <v>41</v>
      </c>
      <c r="E173" s="59">
        <v>28</v>
      </c>
      <c r="F173" s="180"/>
      <c r="G173" s="182"/>
      <c r="H173" s="90"/>
      <c r="I173" s="91"/>
      <c r="J173" s="92"/>
      <c r="K173" s="93"/>
      <c r="L173" s="93"/>
      <c r="M173" s="93"/>
      <c r="N173" s="93"/>
      <c r="O173" s="93"/>
      <c r="P173" s="93"/>
      <c r="Q173" s="93"/>
      <c r="R173" s="93"/>
      <c r="S173" s="93"/>
      <c r="T173" s="93"/>
      <c r="U173" s="91"/>
    </row>
    <row r="174" spans="1:21" s="94" customFormat="1" x14ac:dyDescent="0.2">
      <c r="A174" s="29" t="s">
        <v>396</v>
      </c>
      <c r="B174" s="112" t="s">
        <v>395</v>
      </c>
      <c r="C174" s="174"/>
      <c r="D174" s="27"/>
      <c r="E174" s="113"/>
      <c r="F174" s="114"/>
      <c r="G174" s="115">
        <f>SUM(G175:G187)</f>
        <v>60200</v>
      </c>
      <c r="H174" s="116"/>
      <c r="I174" s="117"/>
      <c r="J174" s="118"/>
      <c r="K174" s="119"/>
      <c r="L174" s="119"/>
      <c r="M174" s="119"/>
      <c r="N174" s="119"/>
      <c r="O174" s="119"/>
      <c r="P174" s="119"/>
      <c r="Q174" s="119"/>
      <c r="R174" s="119"/>
      <c r="S174" s="119"/>
      <c r="T174" s="119"/>
      <c r="U174" s="117"/>
    </row>
    <row r="175" spans="1:21" s="94" customFormat="1" x14ac:dyDescent="0.2">
      <c r="A175" s="120"/>
      <c r="B175" s="123" t="s">
        <v>285</v>
      </c>
      <c r="C175" s="87" t="s">
        <v>286</v>
      </c>
      <c r="D175" s="28"/>
      <c r="E175" s="59"/>
      <c r="F175" s="88"/>
      <c r="G175" s="89">
        <v>7819.03</v>
      </c>
      <c r="H175" s="90"/>
      <c r="I175" s="91"/>
      <c r="J175" s="92"/>
      <c r="K175" s="93"/>
      <c r="L175" s="93"/>
      <c r="M175" s="93"/>
      <c r="N175" s="93"/>
      <c r="O175" s="93"/>
      <c r="P175" s="93"/>
      <c r="Q175" s="93"/>
      <c r="R175" s="93"/>
      <c r="S175" s="93"/>
      <c r="T175" s="93"/>
      <c r="U175" s="91"/>
    </row>
    <row r="176" spans="1:21" s="94" customFormat="1" x14ac:dyDescent="0.2">
      <c r="A176" s="177"/>
      <c r="B176" s="178"/>
      <c r="C176" s="87" t="s">
        <v>287</v>
      </c>
      <c r="D176" s="28" t="s">
        <v>6</v>
      </c>
      <c r="E176" s="59">
        <v>94</v>
      </c>
      <c r="F176" s="126">
        <v>11.47</v>
      </c>
      <c r="G176" s="127">
        <v>1078.18</v>
      </c>
      <c r="H176" s="90"/>
      <c r="I176" s="91"/>
      <c r="J176" s="92"/>
      <c r="K176" s="93"/>
      <c r="L176" s="93"/>
      <c r="M176" s="93"/>
      <c r="N176" s="93"/>
      <c r="O176" s="93"/>
      <c r="P176" s="93"/>
      <c r="Q176" s="93"/>
      <c r="R176" s="93"/>
      <c r="S176" s="93"/>
      <c r="T176" s="93"/>
      <c r="U176" s="91"/>
    </row>
    <row r="177" spans="1:21" s="94" customFormat="1" ht="31.5" x14ac:dyDescent="0.2">
      <c r="A177" s="177"/>
      <c r="B177" s="178"/>
      <c r="C177" s="87" t="s">
        <v>288</v>
      </c>
      <c r="D177" s="28" t="s">
        <v>7</v>
      </c>
      <c r="E177" s="59">
        <v>19</v>
      </c>
      <c r="F177" s="177"/>
      <c r="G177" s="179"/>
      <c r="H177" s="90"/>
      <c r="I177" s="91"/>
      <c r="J177" s="92"/>
      <c r="K177" s="93"/>
      <c r="L177" s="93"/>
      <c r="M177" s="93"/>
      <c r="N177" s="93"/>
      <c r="O177" s="93"/>
      <c r="P177" s="93"/>
      <c r="Q177" s="93"/>
      <c r="R177" s="93"/>
      <c r="S177" s="93"/>
      <c r="T177" s="93"/>
      <c r="U177" s="91"/>
    </row>
    <row r="178" spans="1:21" s="94" customFormat="1" x14ac:dyDescent="0.2">
      <c r="A178" s="177"/>
      <c r="B178" s="178"/>
      <c r="C178" s="87" t="s">
        <v>289</v>
      </c>
      <c r="D178" s="28" t="s">
        <v>43</v>
      </c>
      <c r="E178" s="59">
        <v>150</v>
      </c>
      <c r="F178" s="177"/>
      <c r="G178" s="179"/>
      <c r="H178" s="90"/>
      <c r="I178" s="91"/>
      <c r="J178" s="92"/>
      <c r="K178" s="93"/>
      <c r="L178" s="93"/>
      <c r="M178" s="93"/>
      <c r="N178" s="93"/>
      <c r="O178" s="93"/>
      <c r="P178" s="93"/>
      <c r="Q178" s="93"/>
      <c r="R178" s="93"/>
      <c r="S178" s="93"/>
      <c r="T178" s="93"/>
      <c r="U178" s="91"/>
    </row>
    <row r="179" spans="1:21" s="94" customFormat="1" x14ac:dyDescent="0.2">
      <c r="A179" s="180"/>
      <c r="B179" s="181"/>
      <c r="C179" s="87" t="s">
        <v>241</v>
      </c>
      <c r="D179" s="28" t="s">
        <v>43</v>
      </c>
      <c r="E179" s="59">
        <v>150</v>
      </c>
      <c r="F179" s="180"/>
      <c r="G179" s="182"/>
      <c r="H179" s="90"/>
      <c r="I179" s="91"/>
      <c r="J179" s="92"/>
      <c r="K179" s="93"/>
      <c r="L179" s="93"/>
      <c r="M179" s="93"/>
      <c r="N179" s="93"/>
      <c r="O179" s="93"/>
      <c r="P179" s="93"/>
      <c r="Q179" s="93"/>
      <c r="R179" s="93"/>
      <c r="S179" s="93"/>
      <c r="T179" s="93"/>
      <c r="U179" s="91"/>
    </row>
    <row r="180" spans="1:21" s="94" customFormat="1" x14ac:dyDescent="0.2">
      <c r="A180" s="120"/>
      <c r="B180" s="123" t="s">
        <v>290</v>
      </c>
      <c r="C180" s="87" t="s">
        <v>286</v>
      </c>
      <c r="D180" s="28"/>
      <c r="E180" s="59"/>
      <c r="F180" s="88"/>
      <c r="G180" s="89">
        <v>48411.67</v>
      </c>
      <c r="H180" s="90"/>
      <c r="I180" s="91"/>
      <c r="J180" s="92"/>
      <c r="K180" s="93"/>
      <c r="L180" s="93"/>
      <c r="M180" s="93"/>
      <c r="N180" s="93"/>
      <c r="O180" s="93"/>
      <c r="P180" s="93"/>
      <c r="Q180" s="93"/>
      <c r="R180" s="93"/>
      <c r="S180" s="93"/>
      <c r="T180" s="93"/>
      <c r="U180" s="91"/>
    </row>
    <row r="181" spans="1:21" s="94" customFormat="1" x14ac:dyDescent="0.2">
      <c r="A181" s="177"/>
      <c r="B181" s="178"/>
      <c r="C181" s="87" t="s">
        <v>291</v>
      </c>
      <c r="D181" s="28" t="s">
        <v>7</v>
      </c>
      <c r="E181" s="59">
        <v>1</v>
      </c>
      <c r="F181" s="126">
        <v>5.68</v>
      </c>
      <c r="G181" s="127">
        <v>2891.12</v>
      </c>
      <c r="H181" s="90"/>
      <c r="I181" s="91"/>
      <c r="J181" s="92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1"/>
    </row>
    <row r="182" spans="1:21" s="94" customFormat="1" x14ac:dyDescent="0.2">
      <c r="A182" s="177"/>
      <c r="B182" s="178"/>
      <c r="C182" s="87" t="s">
        <v>287</v>
      </c>
      <c r="D182" s="28" t="s">
        <v>292</v>
      </c>
      <c r="E182" s="59">
        <v>509</v>
      </c>
      <c r="F182" s="177"/>
      <c r="G182" s="179"/>
      <c r="H182" s="90"/>
      <c r="I182" s="91"/>
      <c r="J182" s="92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1"/>
    </row>
    <row r="183" spans="1:21" s="94" customFormat="1" ht="31.5" x14ac:dyDescent="0.2">
      <c r="A183" s="177"/>
      <c r="B183" s="178"/>
      <c r="C183" s="87" t="s">
        <v>293</v>
      </c>
      <c r="D183" s="28" t="s">
        <v>7</v>
      </c>
      <c r="E183" s="59">
        <v>226</v>
      </c>
      <c r="F183" s="177"/>
      <c r="G183" s="179"/>
      <c r="H183" s="90"/>
      <c r="I183" s="91"/>
      <c r="J183" s="92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1"/>
    </row>
    <row r="184" spans="1:21" s="94" customFormat="1" x14ac:dyDescent="0.2">
      <c r="A184" s="177"/>
      <c r="B184" s="178"/>
      <c r="C184" s="87" t="s">
        <v>294</v>
      </c>
      <c r="D184" s="28" t="s">
        <v>7</v>
      </c>
      <c r="E184" s="59">
        <v>7</v>
      </c>
      <c r="F184" s="177"/>
      <c r="G184" s="179"/>
      <c r="H184" s="90"/>
      <c r="I184" s="91"/>
      <c r="J184" s="92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1"/>
    </row>
    <row r="185" spans="1:21" s="94" customFormat="1" ht="31.5" x14ac:dyDescent="0.2">
      <c r="A185" s="177"/>
      <c r="B185" s="178"/>
      <c r="C185" s="87" t="s">
        <v>295</v>
      </c>
      <c r="D185" s="28" t="s">
        <v>7</v>
      </c>
      <c r="E185" s="59">
        <v>243</v>
      </c>
      <c r="F185" s="177"/>
      <c r="G185" s="179"/>
      <c r="H185" s="90"/>
      <c r="I185" s="91"/>
      <c r="J185" s="92"/>
      <c r="K185" s="93"/>
      <c r="L185" s="93"/>
      <c r="M185" s="93"/>
      <c r="N185" s="93"/>
      <c r="O185" s="93"/>
      <c r="P185" s="93"/>
      <c r="Q185" s="93"/>
      <c r="R185" s="93"/>
      <c r="S185" s="93"/>
      <c r="T185" s="93"/>
      <c r="U185" s="91"/>
    </row>
    <row r="186" spans="1:21" s="94" customFormat="1" ht="31.5" x14ac:dyDescent="0.2">
      <c r="A186" s="177"/>
      <c r="B186" s="178"/>
      <c r="C186" s="87" t="s">
        <v>296</v>
      </c>
      <c r="D186" s="28" t="s">
        <v>41</v>
      </c>
      <c r="E186" s="59">
        <v>1</v>
      </c>
      <c r="F186" s="177"/>
      <c r="G186" s="179"/>
      <c r="H186" s="90"/>
      <c r="I186" s="91"/>
      <c r="J186" s="92"/>
      <c r="K186" s="93"/>
      <c r="L186" s="93"/>
      <c r="M186" s="93"/>
      <c r="N186" s="93"/>
      <c r="O186" s="93"/>
      <c r="P186" s="93"/>
      <c r="Q186" s="93"/>
      <c r="R186" s="93"/>
      <c r="S186" s="93"/>
      <c r="T186" s="93"/>
      <c r="U186" s="91"/>
    </row>
    <row r="187" spans="1:21" s="94" customFormat="1" ht="31.5" x14ac:dyDescent="0.2">
      <c r="A187" s="180"/>
      <c r="B187" s="181"/>
      <c r="C187" s="87" t="s">
        <v>297</v>
      </c>
      <c r="D187" s="28" t="s">
        <v>43</v>
      </c>
      <c r="E187" s="59">
        <v>500</v>
      </c>
      <c r="F187" s="180"/>
      <c r="G187" s="182"/>
      <c r="H187" s="90"/>
      <c r="I187" s="91"/>
      <c r="J187" s="92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1"/>
    </row>
    <row r="188" spans="1:21" s="94" customFormat="1" x14ac:dyDescent="0.2">
      <c r="A188" s="29" t="s">
        <v>397</v>
      </c>
      <c r="B188" s="112" t="s">
        <v>298</v>
      </c>
      <c r="C188" s="174"/>
      <c r="D188" s="27"/>
      <c r="E188" s="113"/>
      <c r="F188" s="114"/>
      <c r="G188" s="115">
        <f>SUM(G189:G203)</f>
        <v>1532.1000000000001</v>
      </c>
      <c r="H188" s="116"/>
      <c r="I188" s="117"/>
      <c r="J188" s="118"/>
      <c r="K188" s="119"/>
      <c r="L188" s="119"/>
      <c r="M188" s="119"/>
      <c r="N188" s="119"/>
      <c r="O188" s="119"/>
      <c r="P188" s="119"/>
      <c r="Q188" s="119"/>
      <c r="R188" s="119"/>
      <c r="S188" s="119"/>
      <c r="T188" s="119"/>
      <c r="U188" s="117"/>
    </row>
    <row r="189" spans="1:21" s="94" customFormat="1" x14ac:dyDescent="0.2">
      <c r="A189" s="120"/>
      <c r="B189" s="123" t="s">
        <v>53</v>
      </c>
      <c r="C189" s="87" t="s">
        <v>286</v>
      </c>
      <c r="D189" s="28"/>
      <c r="E189" s="59"/>
      <c r="F189" s="88"/>
      <c r="G189" s="89">
        <v>306.94</v>
      </c>
      <c r="H189" s="90"/>
      <c r="I189" s="91"/>
      <c r="J189" s="92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1"/>
    </row>
    <row r="190" spans="1:21" s="94" customFormat="1" ht="31.5" x14ac:dyDescent="0.2">
      <c r="A190" s="177"/>
      <c r="B190" s="178"/>
      <c r="C190" s="87" t="s">
        <v>299</v>
      </c>
      <c r="D190" s="28" t="s">
        <v>300</v>
      </c>
      <c r="E190" s="59" t="s">
        <v>301</v>
      </c>
      <c r="F190" s="126">
        <v>2.62</v>
      </c>
      <c r="G190" s="127">
        <v>275.10000000000002</v>
      </c>
      <c r="H190" s="90"/>
      <c r="I190" s="91"/>
      <c r="J190" s="92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1"/>
    </row>
    <row r="191" spans="1:21" s="94" customFormat="1" x14ac:dyDescent="0.2">
      <c r="A191" s="177"/>
      <c r="B191" s="178"/>
      <c r="C191" s="87" t="s">
        <v>302</v>
      </c>
      <c r="D191" s="28" t="s">
        <v>7</v>
      </c>
      <c r="E191" s="59">
        <v>12</v>
      </c>
      <c r="F191" s="177"/>
      <c r="G191" s="179"/>
      <c r="H191" s="90"/>
      <c r="I191" s="91"/>
      <c r="J191" s="92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1"/>
    </row>
    <row r="192" spans="1:21" s="94" customFormat="1" ht="31.5" x14ac:dyDescent="0.2">
      <c r="A192" s="177"/>
      <c r="B192" s="178"/>
      <c r="C192" s="87" t="s">
        <v>303</v>
      </c>
      <c r="D192" s="28" t="s">
        <v>7</v>
      </c>
      <c r="E192" s="59">
        <v>1</v>
      </c>
      <c r="F192" s="177"/>
      <c r="G192" s="179"/>
      <c r="H192" s="90"/>
      <c r="I192" s="91"/>
      <c r="J192" s="92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1"/>
    </row>
    <row r="193" spans="1:21" s="94" customFormat="1" x14ac:dyDescent="0.2">
      <c r="A193" s="177"/>
      <c r="B193" s="178"/>
      <c r="C193" s="87" t="s">
        <v>304</v>
      </c>
      <c r="D193" s="28" t="s">
        <v>7</v>
      </c>
      <c r="E193" s="59">
        <v>1</v>
      </c>
      <c r="F193" s="177"/>
      <c r="G193" s="179"/>
      <c r="H193" s="90"/>
      <c r="I193" s="91"/>
      <c r="J193" s="92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1"/>
    </row>
    <row r="194" spans="1:21" s="94" customFormat="1" x14ac:dyDescent="0.2">
      <c r="A194" s="180"/>
      <c r="B194" s="181"/>
      <c r="C194" s="87" t="s">
        <v>305</v>
      </c>
      <c r="D194" s="28" t="s">
        <v>7</v>
      </c>
      <c r="E194" s="59">
        <v>2</v>
      </c>
      <c r="F194" s="180"/>
      <c r="G194" s="182"/>
      <c r="H194" s="90"/>
      <c r="I194" s="91"/>
      <c r="J194" s="92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1"/>
    </row>
    <row r="195" spans="1:21" s="94" customFormat="1" x14ac:dyDescent="0.2">
      <c r="A195" s="120"/>
      <c r="B195" s="123" t="s">
        <v>306</v>
      </c>
      <c r="C195" s="87" t="s">
        <v>286</v>
      </c>
      <c r="D195" s="28"/>
      <c r="E195" s="59"/>
      <c r="F195" s="88"/>
      <c r="G195" s="89">
        <v>506.86</v>
      </c>
      <c r="H195" s="90"/>
      <c r="I195" s="91"/>
      <c r="J195" s="92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1"/>
    </row>
    <row r="196" spans="1:21" s="94" customFormat="1" x14ac:dyDescent="0.2">
      <c r="A196" s="177"/>
      <c r="B196" s="178"/>
      <c r="C196" s="87" t="s">
        <v>307</v>
      </c>
      <c r="D196" s="28" t="s">
        <v>7</v>
      </c>
      <c r="E196" s="59">
        <v>9</v>
      </c>
      <c r="F196" s="126">
        <v>5.54</v>
      </c>
      <c r="G196" s="127">
        <v>443.2</v>
      </c>
      <c r="H196" s="90"/>
      <c r="I196" s="91"/>
      <c r="J196" s="92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1"/>
    </row>
    <row r="197" spans="1:21" s="94" customFormat="1" x14ac:dyDescent="0.2">
      <c r="A197" s="177"/>
      <c r="B197" s="178"/>
      <c r="C197" s="87" t="s">
        <v>308</v>
      </c>
      <c r="D197" s="28" t="s">
        <v>7</v>
      </c>
      <c r="E197" s="59">
        <v>15</v>
      </c>
      <c r="F197" s="177"/>
      <c r="G197" s="179"/>
      <c r="H197" s="90"/>
      <c r="I197" s="91"/>
      <c r="J197" s="92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1"/>
    </row>
    <row r="198" spans="1:21" s="94" customFormat="1" ht="31.5" x14ac:dyDescent="0.2">
      <c r="A198" s="177"/>
      <c r="B198" s="178"/>
      <c r="C198" s="87" t="s">
        <v>309</v>
      </c>
      <c r="D198" s="28" t="s">
        <v>6</v>
      </c>
      <c r="E198" s="59">
        <v>145</v>
      </c>
      <c r="F198" s="177"/>
      <c r="G198" s="179"/>
      <c r="H198" s="90"/>
      <c r="I198" s="91"/>
      <c r="J198" s="92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1"/>
    </row>
    <row r="199" spans="1:21" s="94" customFormat="1" x14ac:dyDescent="0.2">
      <c r="A199" s="177"/>
      <c r="B199" s="178"/>
      <c r="C199" s="87" t="s">
        <v>287</v>
      </c>
      <c r="D199" s="28" t="s">
        <v>6</v>
      </c>
      <c r="E199" s="59">
        <v>80</v>
      </c>
      <c r="F199" s="177"/>
      <c r="G199" s="179"/>
      <c r="H199" s="90"/>
      <c r="I199" s="91"/>
      <c r="J199" s="92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1"/>
    </row>
    <row r="200" spans="1:21" s="94" customFormat="1" x14ac:dyDescent="0.2">
      <c r="A200" s="177"/>
      <c r="B200" s="178"/>
      <c r="C200" s="87" t="s">
        <v>310</v>
      </c>
      <c r="D200" s="28" t="s">
        <v>7</v>
      </c>
      <c r="E200" s="59">
        <v>2</v>
      </c>
      <c r="F200" s="177"/>
      <c r="G200" s="179"/>
      <c r="H200" s="90"/>
      <c r="I200" s="91"/>
      <c r="J200" s="92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1"/>
    </row>
    <row r="201" spans="1:21" s="94" customFormat="1" ht="47.25" x14ac:dyDescent="0.2">
      <c r="A201" s="177"/>
      <c r="B201" s="178"/>
      <c r="C201" s="87" t="s">
        <v>311</v>
      </c>
      <c r="D201" s="28" t="s">
        <v>7</v>
      </c>
      <c r="E201" s="59">
        <v>21</v>
      </c>
      <c r="F201" s="177"/>
      <c r="G201" s="179"/>
      <c r="H201" s="90"/>
      <c r="I201" s="91"/>
      <c r="J201" s="92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1"/>
    </row>
    <row r="202" spans="1:21" s="94" customFormat="1" ht="31.5" x14ac:dyDescent="0.2">
      <c r="A202" s="177"/>
      <c r="B202" s="178"/>
      <c r="C202" s="87" t="s">
        <v>312</v>
      </c>
      <c r="D202" s="28" t="s">
        <v>7</v>
      </c>
      <c r="E202" s="59">
        <v>6</v>
      </c>
      <c r="F202" s="177"/>
      <c r="G202" s="179"/>
      <c r="H202" s="90"/>
      <c r="I202" s="91"/>
      <c r="J202" s="92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1"/>
    </row>
    <row r="203" spans="1:21" s="94" customFormat="1" ht="31.5" x14ac:dyDescent="0.2">
      <c r="A203" s="180"/>
      <c r="B203" s="181"/>
      <c r="C203" s="87" t="s">
        <v>313</v>
      </c>
      <c r="D203" s="28" t="s">
        <v>7</v>
      </c>
      <c r="E203" s="59">
        <v>4</v>
      </c>
      <c r="F203" s="180"/>
      <c r="G203" s="182"/>
      <c r="H203" s="90"/>
      <c r="I203" s="91"/>
      <c r="J203" s="92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1"/>
    </row>
    <row r="204" spans="1:21" s="94" customFormat="1" x14ac:dyDescent="0.2">
      <c r="A204" s="29" t="s">
        <v>398</v>
      </c>
      <c r="B204" s="112" t="s">
        <v>92</v>
      </c>
      <c r="C204" s="174"/>
      <c r="D204" s="27"/>
      <c r="E204" s="113"/>
      <c r="F204" s="114"/>
      <c r="G204" s="115">
        <f>SUM(G205)</f>
        <v>46.43</v>
      </c>
      <c r="H204" s="116"/>
      <c r="I204" s="117"/>
      <c r="J204" s="118"/>
      <c r="K204" s="119"/>
      <c r="L204" s="119"/>
      <c r="M204" s="119"/>
      <c r="N204" s="119"/>
      <c r="O204" s="119"/>
      <c r="P204" s="119"/>
      <c r="Q204" s="119"/>
      <c r="R204" s="119"/>
      <c r="S204" s="119"/>
      <c r="T204" s="119"/>
      <c r="U204" s="117"/>
    </row>
    <row r="205" spans="1:21" s="94" customFormat="1" x14ac:dyDescent="0.2">
      <c r="A205" s="86"/>
      <c r="B205" s="87"/>
      <c r="C205" s="87" t="s">
        <v>314</v>
      </c>
      <c r="D205" s="28" t="s">
        <v>6</v>
      </c>
      <c r="E205" s="59">
        <v>140.69999999999999</v>
      </c>
      <c r="F205" s="88">
        <v>0.33</v>
      </c>
      <c r="G205" s="89">
        <v>46.43</v>
      </c>
      <c r="H205" s="90"/>
      <c r="I205" s="91"/>
      <c r="J205" s="92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1"/>
    </row>
    <row r="206" spans="1:21" s="94" customFormat="1" x14ac:dyDescent="0.2">
      <c r="A206" s="29" t="s">
        <v>401</v>
      </c>
      <c r="B206" s="112" t="s">
        <v>399</v>
      </c>
      <c r="C206" s="174"/>
      <c r="D206" s="27"/>
      <c r="E206" s="113"/>
      <c r="F206" s="114"/>
      <c r="G206" s="115">
        <f>SUM(G207:G208)</f>
        <v>5355.49</v>
      </c>
      <c r="H206" s="116"/>
      <c r="I206" s="117"/>
      <c r="J206" s="118"/>
      <c r="K206" s="119"/>
      <c r="L206" s="119"/>
      <c r="M206" s="119"/>
      <c r="N206" s="119"/>
      <c r="O206" s="119"/>
      <c r="P206" s="119"/>
      <c r="Q206" s="119"/>
      <c r="R206" s="119"/>
      <c r="S206" s="119"/>
      <c r="T206" s="119"/>
      <c r="U206" s="117"/>
    </row>
    <row r="207" spans="1:21" s="94" customFormat="1" x14ac:dyDescent="0.2">
      <c r="A207" s="86"/>
      <c r="B207" s="87"/>
      <c r="C207" s="87" t="s">
        <v>286</v>
      </c>
      <c r="D207" s="28"/>
      <c r="E207" s="59"/>
      <c r="F207" s="88"/>
      <c r="G207" s="89">
        <v>1253.49</v>
      </c>
      <c r="H207" s="90"/>
      <c r="I207" s="91"/>
      <c r="J207" s="92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1"/>
    </row>
    <row r="208" spans="1:21" s="94" customFormat="1" x14ac:dyDescent="0.2">
      <c r="A208" s="86"/>
      <c r="B208" s="87"/>
      <c r="C208" s="87" t="s">
        <v>315</v>
      </c>
      <c r="D208" s="28" t="s">
        <v>6</v>
      </c>
      <c r="E208" s="59">
        <v>5860</v>
      </c>
      <c r="F208" s="88">
        <v>0.7</v>
      </c>
      <c r="G208" s="89">
        <v>4102</v>
      </c>
      <c r="H208" s="90"/>
      <c r="I208" s="91"/>
      <c r="J208" s="92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1"/>
    </row>
    <row r="209" spans="1:22" s="94" customFormat="1" x14ac:dyDescent="0.2">
      <c r="A209" s="29" t="s">
        <v>402</v>
      </c>
      <c r="B209" s="112" t="s">
        <v>94</v>
      </c>
      <c r="C209" s="174"/>
      <c r="D209" s="27"/>
      <c r="E209" s="113"/>
      <c r="F209" s="114"/>
      <c r="G209" s="115">
        <f>SUM(G210)</f>
        <v>1437.8</v>
      </c>
      <c r="H209" s="116"/>
      <c r="I209" s="117"/>
      <c r="J209" s="118"/>
      <c r="K209" s="119"/>
      <c r="L209" s="119"/>
      <c r="M209" s="119"/>
      <c r="N209" s="119"/>
      <c r="O209" s="119"/>
      <c r="P209" s="119"/>
      <c r="Q209" s="119"/>
      <c r="R209" s="119"/>
      <c r="S209" s="119"/>
      <c r="T209" s="119"/>
      <c r="U209" s="117"/>
    </row>
    <row r="210" spans="1:22" s="94" customFormat="1" x14ac:dyDescent="0.2">
      <c r="A210" s="86"/>
      <c r="B210" s="87"/>
      <c r="C210" s="87" t="s">
        <v>315</v>
      </c>
      <c r="D210" s="28" t="s">
        <v>6</v>
      </c>
      <c r="E210" s="59">
        <v>910</v>
      </c>
      <c r="F210" s="88">
        <v>1.58</v>
      </c>
      <c r="G210" s="89">
        <v>1437.8</v>
      </c>
      <c r="H210" s="90"/>
      <c r="I210" s="91"/>
      <c r="J210" s="92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1"/>
    </row>
    <row r="211" spans="1:22" s="94" customFormat="1" x14ac:dyDescent="0.2">
      <c r="A211" s="29" t="s">
        <v>403</v>
      </c>
      <c r="B211" s="112" t="s">
        <v>400</v>
      </c>
      <c r="C211" s="174"/>
      <c r="D211" s="27"/>
      <c r="E211" s="113"/>
      <c r="F211" s="114"/>
      <c r="G211" s="115">
        <f>SUM(G212:G217)</f>
        <v>264.45</v>
      </c>
      <c r="H211" s="116"/>
      <c r="I211" s="117"/>
      <c r="J211" s="118"/>
      <c r="K211" s="119"/>
      <c r="L211" s="119"/>
      <c r="M211" s="119"/>
      <c r="N211" s="119"/>
      <c r="O211" s="119"/>
      <c r="P211" s="119"/>
      <c r="Q211" s="119"/>
      <c r="R211" s="119"/>
      <c r="S211" s="119"/>
      <c r="T211" s="119"/>
      <c r="U211" s="117"/>
    </row>
    <row r="212" spans="1:22" s="94" customFormat="1" ht="31.5" x14ac:dyDescent="0.2">
      <c r="A212" s="86"/>
      <c r="B212" s="87"/>
      <c r="C212" s="87" t="s">
        <v>316</v>
      </c>
      <c r="D212" s="28" t="s">
        <v>6</v>
      </c>
      <c r="E212" s="59">
        <v>19</v>
      </c>
      <c r="F212" s="88">
        <v>2.11</v>
      </c>
      <c r="G212" s="89">
        <v>40.090000000000003</v>
      </c>
      <c r="H212" s="90"/>
      <c r="I212" s="91"/>
      <c r="J212" s="92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1"/>
    </row>
    <row r="213" spans="1:22" s="94" customFormat="1" x14ac:dyDescent="0.2">
      <c r="A213" s="86"/>
      <c r="B213" s="87"/>
      <c r="C213" s="87" t="s">
        <v>317</v>
      </c>
      <c r="D213" s="28" t="s">
        <v>7</v>
      </c>
      <c r="E213" s="59">
        <v>1</v>
      </c>
      <c r="F213" s="88">
        <v>39.78</v>
      </c>
      <c r="G213" s="89">
        <v>39.78</v>
      </c>
      <c r="H213" s="90"/>
      <c r="I213" s="91"/>
      <c r="J213" s="92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1"/>
    </row>
    <row r="214" spans="1:22" s="94" customFormat="1" ht="31.5" x14ac:dyDescent="0.2">
      <c r="A214" s="86"/>
      <c r="B214" s="87"/>
      <c r="C214" s="87" t="s">
        <v>318</v>
      </c>
      <c r="D214" s="28" t="s">
        <v>6</v>
      </c>
      <c r="E214" s="59">
        <v>2</v>
      </c>
      <c r="F214" s="88">
        <v>11.39</v>
      </c>
      <c r="G214" s="89">
        <v>22.78</v>
      </c>
      <c r="H214" s="90"/>
      <c r="I214" s="91"/>
      <c r="J214" s="92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1"/>
    </row>
    <row r="215" spans="1:22" s="94" customFormat="1" ht="31.5" x14ac:dyDescent="0.2">
      <c r="A215" s="86"/>
      <c r="B215" s="87"/>
      <c r="C215" s="87" t="s">
        <v>319</v>
      </c>
      <c r="D215" s="28" t="s">
        <v>6</v>
      </c>
      <c r="E215" s="59">
        <v>23</v>
      </c>
      <c r="F215" s="88">
        <v>1.72</v>
      </c>
      <c r="G215" s="89">
        <v>39.56</v>
      </c>
      <c r="H215" s="90"/>
      <c r="I215" s="91"/>
      <c r="J215" s="92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1"/>
    </row>
    <row r="216" spans="1:22" s="94" customFormat="1" ht="31.5" x14ac:dyDescent="0.2">
      <c r="A216" s="86"/>
      <c r="B216" s="87"/>
      <c r="C216" s="87" t="s">
        <v>320</v>
      </c>
      <c r="D216" s="28" t="s">
        <v>6</v>
      </c>
      <c r="E216" s="59">
        <v>34</v>
      </c>
      <c r="F216" s="88">
        <v>3.33</v>
      </c>
      <c r="G216" s="89">
        <v>113.22</v>
      </c>
      <c r="H216" s="90"/>
      <c r="I216" s="91"/>
      <c r="J216" s="92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1"/>
    </row>
    <row r="217" spans="1:22" s="94" customFormat="1" ht="31.5" x14ac:dyDescent="0.2">
      <c r="A217" s="86"/>
      <c r="B217" s="87"/>
      <c r="C217" s="87" t="s">
        <v>321</v>
      </c>
      <c r="D217" s="28" t="s">
        <v>7</v>
      </c>
      <c r="E217" s="59">
        <v>2</v>
      </c>
      <c r="F217" s="88">
        <v>4.51</v>
      </c>
      <c r="G217" s="89">
        <v>9.02</v>
      </c>
      <c r="H217" s="90"/>
      <c r="I217" s="91"/>
      <c r="J217" s="92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1"/>
    </row>
    <row r="218" spans="1:22" s="94" customFormat="1" x14ac:dyDescent="0.2">
      <c r="A218" s="29" t="s">
        <v>404</v>
      </c>
      <c r="B218" s="112" t="s">
        <v>322</v>
      </c>
      <c r="C218" s="174"/>
      <c r="D218" s="27"/>
      <c r="E218" s="113"/>
      <c r="F218" s="114"/>
      <c r="G218" s="115">
        <f>SUM(G219)</f>
        <v>97.6</v>
      </c>
      <c r="H218" s="116"/>
      <c r="I218" s="117"/>
      <c r="J218" s="118"/>
      <c r="K218" s="119"/>
      <c r="L218" s="119"/>
      <c r="M218" s="119"/>
      <c r="N218" s="119"/>
      <c r="O218" s="119"/>
      <c r="P218" s="119"/>
      <c r="Q218" s="119"/>
      <c r="R218" s="119"/>
      <c r="S218" s="119"/>
      <c r="T218" s="119"/>
      <c r="U218" s="117"/>
    </row>
    <row r="219" spans="1:22" s="94" customFormat="1" ht="31.5" x14ac:dyDescent="0.2">
      <c r="A219" s="86"/>
      <c r="B219" s="87"/>
      <c r="C219" s="87" t="s">
        <v>323</v>
      </c>
      <c r="D219" s="28" t="s">
        <v>6</v>
      </c>
      <c r="E219" s="59">
        <v>80</v>
      </c>
      <c r="F219" s="88">
        <v>1.22</v>
      </c>
      <c r="G219" s="89">
        <v>97.6</v>
      </c>
      <c r="H219" s="90"/>
      <c r="I219" s="91"/>
      <c r="J219" s="92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1"/>
    </row>
    <row r="220" spans="1:22" s="94" customFormat="1" x14ac:dyDescent="0.2">
      <c r="A220" s="29" t="s">
        <v>405</v>
      </c>
      <c r="B220" s="112" t="s">
        <v>407</v>
      </c>
      <c r="C220" s="174"/>
      <c r="D220" s="27"/>
      <c r="E220" s="113"/>
      <c r="F220" s="114"/>
      <c r="G220" s="115">
        <f>SUM(G221)</f>
        <v>109.12</v>
      </c>
      <c r="H220" s="116"/>
      <c r="I220" s="117"/>
      <c r="J220" s="118"/>
      <c r="K220" s="119"/>
      <c r="L220" s="119"/>
      <c r="M220" s="119"/>
      <c r="N220" s="119"/>
      <c r="O220" s="119"/>
      <c r="P220" s="119"/>
      <c r="Q220" s="119"/>
      <c r="R220" s="119"/>
      <c r="S220" s="119"/>
      <c r="T220" s="119"/>
      <c r="U220" s="117"/>
    </row>
    <row r="221" spans="1:22" s="94" customFormat="1" ht="31.5" x14ac:dyDescent="0.2">
      <c r="A221" s="86"/>
      <c r="B221" s="87"/>
      <c r="C221" s="87" t="s">
        <v>323</v>
      </c>
      <c r="D221" s="28" t="s">
        <v>6</v>
      </c>
      <c r="E221" s="59">
        <v>352</v>
      </c>
      <c r="F221" s="88">
        <v>0.31</v>
      </c>
      <c r="G221" s="89">
        <v>109.12</v>
      </c>
      <c r="H221" s="90"/>
      <c r="I221" s="91"/>
      <c r="J221" s="92"/>
      <c r="K221" s="93"/>
      <c r="L221" s="93"/>
      <c r="M221" s="93"/>
      <c r="N221" s="93"/>
      <c r="O221" s="93"/>
      <c r="P221" s="93"/>
      <c r="Q221" s="93"/>
      <c r="R221" s="93"/>
      <c r="S221" s="93"/>
      <c r="T221" s="93"/>
      <c r="U221" s="91"/>
    </row>
    <row r="222" spans="1:22" s="94" customFormat="1" ht="31.5" x14ac:dyDescent="0.2">
      <c r="A222" s="29" t="s">
        <v>406</v>
      </c>
      <c r="B222" s="112" t="s">
        <v>408</v>
      </c>
      <c r="C222" s="174"/>
      <c r="D222" s="27"/>
      <c r="E222" s="113"/>
      <c r="F222" s="114"/>
      <c r="G222" s="115">
        <f>SUM(G223:G229)</f>
        <v>1607.4199999999998</v>
      </c>
      <c r="H222" s="116"/>
      <c r="I222" s="117"/>
      <c r="J222" s="118"/>
      <c r="K222" s="119"/>
      <c r="L222" s="119"/>
      <c r="M222" s="119"/>
      <c r="N222" s="119"/>
      <c r="O222" s="119"/>
      <c r="P222" s="119"/>
      <c r="Q222" s="119"/>
      <c r="R222" s="119"/>
      <c r="S222" s="119"/>
      <c r="T222" s="119"/>
      <c r="U222" s="117"/>
      <c r="V222" s="94" t="s">
        <v>39</v>
      </c>
    </row>
    <row r="223" spans="1:22" s="94" customFormat="1" x14ac:dyDescent="0.2">
      <c r="A223" s="86"/>
      <c r="B223" s="87"/>
      <c r="C223" s="87" t="s">
        <v>286</v>
      </c>
      <c r="D223" s="28"/>
      <c r="E223" s="59"/>
      <c r="F223" s="88"/>
      <c r="G223" s="89">
        <v>570.29999999999995</v>
      </c>
      <c r="H223" s="90"/>
      <c r="I223" s="91"/>
      <c r="J223" s="92"/>
      <c r="K223" s="93"/>
      <c r="L223" s="93"/>
      <c r="M223" s="93"/>
      <c r="N223" s="93"/>
      <c r="O223" s="93"/>
      <c r="P223" s="93"/>
      <c r="Q223" s="93"/>
      <c r="R223" s="93"/>
      <c r="S223" s="93"/>
      <c r="T223" s="93"/>
      <c r="U223" s="91"/>
    </row>
    <row r="224" spans="1:22" s="94" customFormat="1" ht="31.5" x14ac:dyDescent="0.2">
      <c r="A224" s="86"/>
      <c r="B224" s="87"/>
      <c r="C224" s="87" t="s">
        <v>325</v>
      </c>
      <c r="D224" s="28" t="s">
        <v>6</v>
      </c>
      <c r="E224" s="59">
        <v>50</v>
      </c>
      <c r="F224" s="88">
        <v>0.45</v>
      </c>
      <c r="G224" s="89">
        <v>22.5</v>
      </c>
      <c r="H224" s="90"/>
      <c r="I224" s="91"/>
      <c r="J224" s="92"/>
      <c r="K224" s="93"/>
      <c r="L224" s="93"/>
      <c r="M224" s="93"/>
      <c r="N224" s="93"/>
      <c r="O224" s="93"/>
      <c r="P224" s="93"/>
      <c r="Q224" s="93"/>
      <c r="R224" s="93"/>
      <c r="S224" s="93"/>
      <c r="T224" s="93"/>
      <c r="U224" s="91"/>
    </row>
    <row r="225" spans="1:21" s="94" customFormat="1" x14ac:dyDescent="0.2">
      <c r="A225" s="86"/>
      <c r="B225" s="87"/>
      <c r="C225" s="87" t="s">
        <v>326</v>
      </c>
      <c r="D225" s="28" t="s">
        <v>327</v>
      </c>
      <c r="E225" s="59">
        <v>2</v>
      </c>
      <c r="F225" s="88">
        <v>5.35</v>
      </c>
      <c r="G225" s="89">
        <v>10.7</v>
      </c>
      <c r="H225" s="90"/>
      <c r="I225" s="91"/>
      <c r="J225" s="92"/>
      <c r="K225" s="93"/>
      <c r="L225" s="93"/>
      <c r="M225" s="93"/>
      <c r="N225" s="93"/>
      <c r="O225" s="93"/>
      <c r="P225" s="93"/>
      <c r="Q225" s="93"/>
      <c r="R225" s="93"/>
      <c r="S225" s="93"/>
      <c r="T225" s="93"/>
      <c r="U225" s="91"/>
    </row>
    <row r="226" spans="1:21" s="94" customFormat="1" ht="47.25" x14ac:dyDescent="0.2">
      <c r="A226" s="86"/>
      <c r="B226" s="87"/>
      <c r="C226" s="87" t="s">
        <v>328</v>
      </c>
      <c r="D226" s="28" t="s">
        <v>6</v>
      </c>
      <c r="E226" s="59">
        <v>379</v>
      </c>
      <c r="F226" s="88">
        <v>0.57999999999999996</v>
      </c>
      <c r="G226" s="89">
        <v>219.82</v>
      </c>
      <c r="H226" s="90"/>
      <c r="I226" s="91"/>
      <c r="J226" s="92"/>
      <c r="K226" s="93"/>
      <c r="L226" s="93"/>
      <c r="M226" s="93"/>
      <c r="N226" s="93"/>
      <c r="O226" s="93"/>
      <c r="P226" s="93"/>
      <c r="Q226" s="93"/>
      <c r="R226" s="93"/>
      <c r="S226" s="93"/>
      <c r="T226" s="93"/>
      <c r="U226" s="91"/>
    </row>
    <row r="227" spans="1:21" s="94" customFormat="1" ht="31.5" x14ac:dyDescent="0.2">
      <c r="A227" s="86"/>
      <c r="B227" s="87"/>
      <c r="C227" s="87" t="s">
        <v>329</v>
      </c>
      <c r="D227" s="28" t="s">
        <v>6</v>
      </c>
      <c r="E227" s="59">
        <v>40</v>
      </c>
      <c r="F227" s="88">
        <v>0.25</v>
      </c>
      <c r="G227" s="89">
        <v>10</v>
      </c>
      <c r="H227" s="90"/>
      <c r="I227" s="91"/>
      <c r="J227" s="92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1"/>
    </row>
    <row r="228" spans="1:21" s="94" customFormat="1" ht="63" x14ac:dyDescent="0.2">
      <c r="A228" s="86"/>
      <c r="B228" s="87"/>
      <c r="C228" s="87" t="s">
        <v>330</v>
      </c>
      <c r="D228" s="28" t="s">
        <v>6</v>
      </c>
      <c r="E228" s="59">
        <v>2330</v>
      </c>
      <c r="F228" s="88">
        <v>0.31</v>
      </c>
      <c r="G228" s="89">
        <v>722.3</v>
      </c>
      <c r="H228" s="90"/>
      <c r="I228" s="91"/>
      <c r="J228" s="92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1"/>
    </row>
    <row r="229" spans="1:21" s="94" customFormat="1" ht="31.5" x14ac:dyDescent="0.2">
      <c r="A229" s="86"/>
      <c r="B229" s="87"/>
      <c r="C229" s="87" t="s">
        <v>331</v>
      </c>
      <c r="D229" s="28" t="s">
        <v>6</v>
      </c>
      <c r="E229" s="59">
        <v>140</v>
      </c>
      <c r="F229" s="88">
        <v>0.37</v>
      </c>
      <c r="G229" s="89">
        <v>51.8</v>
      </c>
      <c r="H229" s="90"/>
      <c r="I229" s="91"/>
      <c r="J229" s="92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1"/>
    </row>
    <row r="230" spans="1:21" s="94" customFormat="1" x14ac:dyDescent="0.2">
      <c r="A230" s="86"/>
      <c r="B230" s="87" t="s">
        <v>332</v>
      </c>
      <c r="C230" s="87"/>
      <c r="D230" s="28"/>
      <c r="E230" s="59"/>
      <c r="F230" s="88"/>
      <c r="G230" s="89">
        <v>235802.21</v>
      </c>
      <c r="H230" s="90"/>
      <c r="I230" s="91"/>
      <c r="J230" s="92"/>
      <c r="K230" s="93"/>
      <c r="L230" s="93"/>
      <c r="M230" s="93"/>
      <c r="N230" s="93"/>
      <c r="O230" s="93"/>
      <c r="P230" s="93"/>
      <c r="Q230" s="93"/>
      <c r="R230" s="93"/>
      <c r="S230" s="93"/>
      <c r="T230" s="93"/>
      <c r="U230" s="91"/>
    </row>
    <row r="231" spans="1:21" s="58" customFormat="1" ht="15.75" customHeight="1" x14ac:dyDescent="0.2">
      <c r="A231" s="130" t="s">
        <v>27</v>
      </c>
      <c r="B231" s="131" t="s">
        <v>333</v>
      </c>
      <c r="C231" s="175"/>
      <c r="D231" s="132"/>
      <c r="E231" s="133"/>
      <c r="F231" s="134"/>
      <c r="G231" s="135">
        <f>SUM(G232,G233,G236,G239)</f>
        <v>11621.11</v>
      </c>
      <c r="H231" s="136"/>
      <c r="I231" s="137"/>
      <c r="J231" s="138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7"/>
    </row>
    <row r="232" spans="1:21" s="94" customFormat="1" x14ac:dyDescent="0.2">
      <c r="A232" s="29" t="s">
        <v>410</v>
      </c>
      <c r="B232" s="112" t="s">
        <v>333</v>
      </c>
      <c r="C232" s="174"/>
      <c r="D232" s="27"/>
      <c r="E232" s="113"/>
      <c r="F232" s="114"/>
      <c r="G232" s="115">
        <v>2435.08</v>
      </c>
      <c r="H232" s="116"/>
      <c r="I232" s="117"/>
      <c r="J232" s="118"/>
      <c r="K232" s="119"/>
      <c r="L232" s="119"/>
      <c r="M232" s="119"/>
      <c r="N232" s="119"/>
      <c r="O232" s="119"/>
      <c r="P232" s="119"/>
      <c r="Q232" s="119"/>
      <c r="R232" s="119"/>
      <c r="S232" s="119"/>
      <c r="T232" s="119"/>
      <c r="U232" s="117"/>
    </row>
    <row r="233" spans="1:21" s="94" customFormat="1" x14ac:dyDescent="0.2">
      <c r="A233" s="29" t="s">
        <v>411</v>
      </c>
      <c r="B233" s="112" t="s">
        <v>409</v>
      </c>
      <c r="C233" s="174"/>
      <c r="D233" s="27"/>
      <c r="E233" s="113"/>
      <c r="F233" s="114"/>
      <c r="G233" s="115">
        <f>SUM(G234:G235)</f>
        <v>8177.37</v>
      </c>
      <c r="H233" s="116"/>
      <c r="I233" s="117"/>
      <c r="J233" s="118"/>
      <c r="K233" s="119"/>
      <c r="L233" s="119"/>
      <c r="M233" s="119"/>
      <c r="N233" s="119"/>
      <c r="O233" s="119"/>
      <c r="P233" s="119"/>
      <c r="Q233" s="119"/>
      <c r="R233" s="119"/>
      <c r="S233" s="119"/>
      <c r="T233" s="119"/>
      <c r="U233" s="117"/>
    </row>
    <row r="234" spans="1:21" s="94" customFormat="1" x14ac:dyDescent="0.2">
      <c r="A234" s="86"/>
      <c r="B234" s="87"/>
      <c r="C234" s="87" t="s">
        <v>286</v>
      </c>
      <c r="D234" s="28"/>
      <c r="E234" s="59"/>
      <c r="F234" s="88"/>
      <c r="G234" s="89">
        <v>6819.57</v>
      </c>
      <c r="H234" s="90"/>
      <c r="I234" s="91"/>
      <c r="J234" s="92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1"/>
    </row>
    <row r="235" spans="1:21" s="94" customFormat="1" ht="31.5" x14ac:dyDescent="0.2">
      <c r="A235" s="86"/>
      <c r="B235" s="87"/>
      <c r="C235" s="87" t="s">
        <v>323</v>
      </c>
      <c r="D235" s="28" t="s">
        <v>6</v>
      </c>
      <c r="E235" s="59">
        <v>3085.9</v>
      </c>
      <c r="F235" s="88">
        <v>0.44</v>
      </c>
      <c r="G235" s="89">
        <v>1357.8</v>
      </c>
      <c r="H235" s="90"/>
      <c r="I235" s="91"/>
      <c r="J235" s="92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1"/>
    </row>
    <row r="236" spans="1:21" s="94" customFormat="1" x14ac:dyDescent="0.2">
      <c r="A236" s="29" t="s">
        <v>412</v>
      </c>
      <c r="B236" s="112" t="s">
        <v>334</v>
      </c>
      <c r="C236" s="174"/>
      <c r="D236" s="27"/>
      <c r="E236" s="113"/>
      <c r="F236" s="114"/>
      <c r="G236" s="115">
        <f>SUM(G237:G238)</f>
        <v>899.8599999999999</v>
      </c>
      <c r="H236" s="116"/>
      <c r="I236" s="117"/>
      <c r="J236" s="118"/>
      <c r="K236" s="119"/>
      <c r="L236" s="119"/>
      <c r="M236" s="119"/>
      <c r="N236" s="119"/>
      <c r="O236" s="119"/>
      <c r="P236" s="119"/>
      <c r="Q236" s="119"/>
      <c r="R236" s="119"/>
      <c r="S236" s="119"/>
      <c r="T236" s="119"/>
      <c r="U236" s="117"/>
    </row>
    <row r="237" spans="1:21" s="94" customFormat="1" x14ac:dyDescent="0.2">
      <c r="A237" s="86"/>
      <c r="B237" s="87"/>
      <c r="C237" s="87" t="s">
        <v>286</v>
      </c>
      <c r="D237" s="28"/>
      <c r="E237" s="59"/>
      <c r="F237" s="88"/>
      <c r="G237" s="89">
        <v>361.96</v>
      </c>
      <c r="H237" s="90"/>
      <c r="I237" s="91"/>
      <c r="J237" s="92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1"/>
    </row>
    <row r="238" spans="1:21" s="94" customFormat="1" x14ac:dyDescent="0.2">
      <c r="A238" s="86"/>
      <c r="B238" s="87"/>
      <c r="C238" s="87" t="s">
        <v>315</v>
      </c>
      <c r="D238" s="28" t="s">
        <v>6</v>
      </c>
      <c r="E238" s="59">
        <v>1630</v>
      </c>
      <c r="F238" s="88">
        <v>0.33</v>
      </c>
      <c r="G238" s="89">
        <v>537.9</v>
      </c>
      <c r="H238" s="90"/>
      <c r="I238" s="91"/>
      <c r="J238" s="92"/>
      <c r="K238" s="93"/>
      <c r="L238" s="93"/>
      <c r="M238" s="93"/>
      <c r="N238" s="93"/>
      <c r="O238" s="93"/>
      <c r="P238" s="93"/>
      <c r="Q238" s="93"/>
      <c r="R238" s="93"/>
      <c r="S238" s="93"/>
      <c r="T238" s="93"/>
      <c r="U238" s="91"/>
    </row>
    <row r="239" spans="1:21" s="94" customFormat="1" x14ac:dyDescent="0.2">
      <c r="A239" s="29" t="s">
        <v>413</v>
      </c>
      <c r="B239" s="112" t="s">
        <v>336</v>
      </c>
      <c r="C239" s="174"/>
      <c r="D239" s="27"/>
      <c r="E239" s="113"/>
      <c r="F239" s="114"/>
      <c r="G239" s="115">
        <f>SUM(G240)</f>
        <v>108.8</v>
      </c>
      <c r="H239" s="116"/>
      <c r="I239" s="117"/>
      <c r="J239" s="118"/>
      <c r="K239" s="119"/>
      <c r="L239" s="119"/>
      <c r="M239" s="119"/>
      <c r="N239" s="119"/>
      <c r="O239" s="119"/>
      <c r="P239" s="119"/>
      <c r="Q239" s="119"/>
      <c r="R239" s="119"/>
      <c r="S239" s="119"/>
      <c r="T239" s="119"/>
      <c r="U239" s="117"/>
    </row>
    <row r="240" spans="1:21" s="94" customFormat="1" x14ac:dyDescent="0.2">
      <c r="A240" s="86"/>
      <c r="B240" s="87"/>
      <c r="C240" s="87" t="s">
        <v>315</v>
      </c>
      <c r="D240" s="28" t="s">
        <v>6</v>
      </c>
      <c r="E240" s="59">
        <v>40</v>
      </c>
      <c r="F240" s="88">
        <v>2.72</v>
      </c>
      <c r="G240" s="89">
        <v>108.8</v>
      </c>
      <c r="H240" s="90"/>
      <c r="I240" s="91"/>
      <c r="J240" s="92"/>
      <c r="K240" s="93"/>
      <c r="L240" s="93"/>
      <c r="M240" s="93"/>
      <c r="N240" s="93"/>
      <c r="O240" s="93"/>
      <c r="P240" s="93"/>
      <c r="Q240" s="93"/>
      <c r="R240" s="93"/>
      <c r="S240" s="93"/>
      <c r="T240" s="93"/>
      <c r="U240" s="91"/>
    </row>
    <row r="241" spans="1:21" s="58" customFormat="1" ht="15.75" customHeight="1" x14ac:dyDescent="0.2">
      <c r="A241" s="130" t="s">
        <v>28</v>
      </c>
      <c r="B241" s="131" t="s">
        <v>414</v>
      </c>
      <c r="C241" s="175"/>
      <c r="D241" s="132"/>
      <c r="E241" s="133"/>
      <c r="F241" s="134"/>
      <c r="G241" s="135">
        <f>SUM(G242,G244)</f>
        <v>13076.34</v>
      </c>
      <c r="H241" s="136"/>
      <c r="I241" s="137"/>
      <c r="J241" s="138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7"/>
    </row>
    <row r="242" spans="1:21" s="94" customFormat="1" x14ac:dyDescent="0.2">
      <c r="A242" s="29" t="s">
        <v>415</v>
      </c>
      <c r="B242" s="112" t="s">
        <v>338</v>
      </c>
      <c r="C242" s="174" t="s">
        <v>339</v>
      </c>
      <c r="D242" s="27"/>
      <c r="E242" s="113"/>
      <c r="F242" s="114"/>
      <c r="G242" s="115">
        <f>SUM(G243)</f>
        <v>275.39999999999998</v>
      </c>
      <c r="H242" s="116"/>
      <c r="I242" s="117"/>
      <c r="J242" s="118"/>
      <c r="K242" s="119"/>
      <c r="L242" s="119"/>
      <c r="M242" s="119"/>
      <c r="N242" s="119"/>
      <c r="O242" s="119"/>
      <c r="P242" s="119"/>
      <c r="Q242" s="119"/>
      <c r="R242" s="119"/>
      <c r="S242" s="119"/>
      <c r="T242" s="119"/>
      <c r="U242" s="117"/>
    </row>
    <row r="243" spans="1:21" s="94" customFormat="1" x14ac:dyDescent="0.2">
      <c r="A243" s="86"/>
      <c r="B243" s="87"/>
      <c r="C243" s="87" t="s">
        <v>339</v>
      </c>
      <c r="D243" s="28" t="s">
        <v>6</v>
      </c>
      <c r="E243" s="59">
        <v>204</v>
      </c>
      <c r="F243" s="88">
        <v>1.35</v>
      </c>
      <c r="G243" s="89">
        <v>275.39999999999998</v>
      </c>
      <c r="H243" s="90"/>
      <c r="I243" s="91"/>
      <c r="J243" s="92"/>
      <c r="K243" s="93"/>
      <c r="L243" s="93"/>
      <c r="M243" s="93"/>
      <c r="N243" s="93"/>
      <c r="O243" s="93"/>
      <c r="P243" s="93"/>
      <c r="Q243" s="93"/>
      <c r="R243" s="93"/>
      <c r="S243" s="93"/>
      <c r="T243" s="93"/>
      <c r="U243" s="91"/>
    </row>
    <row r="244" spans="1:21" s="94" customFormat="1" x14ac:dyDescent="0.2">
      <c r="A244" s="29" t="s">
        <v>416</v>
      </c>
      <c r="B244" s="112" t="s">
        <v>340</v>
      </c>
      <c r="C244" s="174"/>
      <c r="D244" s="27"/>
      <c r="E244" s="113"/>
      <c r="F244" s="114"/>
      <c r="G244" s="115">
        <f>SUM(G245:G246)</f>
        <v>12800.94</v>
      </c>
      <c r="H244" s="116"/>
      <c r="I244" s="117"/>
      <c r="J244" s="118"/>
      <c r="K244" s="119"/>
      <c r="L244" s="119"/>
      <c r="M244" s="119"/>
      <c r="N244" s="119"/>
      <c r="O244" s="119"/>
      <c r="P244" s="119"/>
      <c r="Q244" s="119"/>
      <c r="R244" s="119"/>
      <c r="S244" s="119"/>
      <c r="T244" s="119"/>
      <c r="U244" s="117"/>
    </row>
    <row r="245" spans="1:21" s="94" customFormat="1" x14ac:dyDescent="0.2">
      <c r="A245" s="86"/>
      <c r="B245" s="87"/>
      <c r="C245" s="87" t="s">
        <v>286</v>
      </c>
      <c r="D245" s="28"/>
      <c r="E245" s="59"/>
      <c r="F245" s="88"/>
      <c r="G245" s="89">
        <v>11606.25</v>
      </c>
      <c r="H245" s="90"/>
      <c r="I245" s="91"/>
      <c r="J245" s="92"/>
      <c r="K245" s="93"/>
      <c r="L245" s="93"/>
      <c r="M245" s="93"/>
      <c r="N245" s="93"/>
      <c r="O245" s="93"/>
      <c r="P245" s="93"/>
      <c r="Q245" s="93"/>
      <c r="R245" s="93"/>
      <c r="S245" s="93"/>
      <c r="T245" s="93"/>
      <c r="U245" s="91"/>
    </row>
    <row r="246" spans="1:21" s="94" customFormat="1" ht="31.5" x14ac:dyDescent="0.2">
      <c r="A246" s="86"/>
      <c r="B246" s="87"/>
      <c r="C246" s="87" t="s">
        <v>341</v>
      </c>
      <c r="D246" s="28" t="s">
        <v>342</v>
      </c>
      <c r="E246" s="59">
        <v>1</v>
      </c>
      <c r="F246" s="88">
        <v>1194.69</v>
      </c>
      <c r="G246" s="89">
        <v>1194.69</v>
      </c>
      <c r="H246" s="90"/>
      <c r="I246" s="91"/>
      <c r="J246" s="92"/>
      <c r="K246" s="93"/>
      <c r="L246" s="93"/>
      <c r="M246" s="93"/>
      <c r="N246" s="93"/>
      <c r="O246" s="93"/>
      <c r="P246" s="93"/>
      <c r="Q246" s="93"/>
      <c r="R246" s="93"/>
      <c r="S246" s="93"/>
      <c r="T246" s="93"/>
      <c r="U246" s="91"/>
    </row>
    <row r="247" spans="1:21" s="58" customFormat="1" ht="15.75" customHeight="1" x14ac:dyDescent="0.2">
      <c r="A247" s="130" t="s">
        <v>335</v>
      </c>
      <c r="B247" s="131" t="s">
        <v>417</v>
      </c>
      <c r="C247" s="175"/>
      <c r="D247" s="132"/>
      <c r="E247" s="133"/>
      <c r="F247" s="134"/>
      <c r="G247" s="135">
        <f>SUM(G248:G250)</f>
        <v>69.53</v>
      </c>
      <c r="H247" s="136"/>
      <c r="I247" s="137"/>
      <c r="J247" s="138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7"/>
    </row>
    <row r="248" spans="1:21" s="94" customFormat="1" ht="47.25" x14ac:dyDescent="0.2">
      <c r="A248" s="86"/>
      <c r="B248" s="87"/>
      <c r="C248" s="87" t="s">
        <v>343</v>
      </c>
      <c r="D248" s="28" t="s">
        <v>41</v>
      </c>
      <c r="E248" s="59">
        <v>12</v>
      </c>
      <c r="F248" s="88">
        <v>1.47</v>
      </c>
      <c r="G248" s="89">
        <v>17.64</v>
      </c>
      <c r="H248" s="90"/>
      <c r="I248" s="91"/>
      <c r="J248" s="92"/>
      <c r="K248" s="93"/>
      <c r="L248" s="93"/>
      <c r="M248" s="93"/>
      <c r="N248" s="93"/>
      <c r="O248" s="93"/>
      <c r="P248" s="93"/>
      <c r="Q248" s="93"/>
      <c r="R248" s="93"/>
      <c r="S248" s="93"/>
      <c r="T248" s="93"/>
      <c r="U248" s="91"/>
    </row>
    <row r="249" spans="1:21" s="94" customFormat="1" x14ac:dyDescent="0.2">
      <c r="A249" s="86"/>
      <c r="B249" s="87"/>
      <c r="C249" s="87" t="s">
        <v>344</v>
      </c>
      <c r="D249" s="28" t="s">
        <v>6</v>
      </c>
      <c r="E249" s="59">
        <v>42</v>
      </c>
      <c r="F249" s="88">
        <v>0.28000000000000003</v>
      </c>
      <c r="G249" s="89">
        <v>11.76</v>
      </c>
      <c r="H249" s="90"/>
      <c r="I249" s="91"/>
      <c r="J249" s="92"/>
      <c r="K249" s="93"/>
      <c r="L249" s="93"/>
      <c r="M249" s="93"/>
      <c r="N249" s="93"/>
      <c r="O249" s="93"/>
      <c r="P249" s="93"/>
      <c r="Q249" s="93"/>
      <c r="R249" s="93"/>
      <c r="S249" s="93"/>
      <c r="T249" s="93"/>
      <c r="U249" s="91"/>
    </row>
    <row r="250" spans="1:21" s="94" customFormat="1" x14ac:dyDescent="0.2">
      <c r="A250" s="86"/>
      <c r="B250" s="87"/>
      <c r="C250" s="87" t="s">
        <v>345</v>
      </c>
      <c r="D250" s="28" t="s">
        <v>327</v>
      </c>
      <c r="E250" s="59">
        <v>1</v>
      </c>
      <c r="F250" s="88">
        <v>40.130000000000003</v>
      </c>
      <c r="G250" s="89">
        <v>40.130000000000003</v>
      </c>
      <c r="H250" s="90"/>
      <c r="I250" s="91"/>
      <c r="J250" s="92"/>
      <c r="K250" s="93"/>
      <c r="L250" s="93"/>
      <c r="M250" s="93"/>
      <c r="N250" s="93"/>
      <c r="O250" s="93"/>
      <c r="P250" s="93"/>
      <c r="Q250" s="93"/>
      <c r="R250" s="93"/>
      <c r="S250" s="93"/>
      <c r="T250" s="93"/>
      <c r="U250" s="91"/>
    </row>
    <row r="251" spans="1:21" s="58" customFormat="1" ht="15.75" customHeight="1" x14ac:dyDescent="0.2">
      <c r="A251" s="130" t="s">
        <v>426</v>
      </c>
      <c r="B251" s="131" t="s">
        <v>418</v>
      </c>
      <c r="C251" s="175"/>
      <c r="D251" s="132"/>
      <c r="E251" s="133"/>
      <c r="F251" s="134"/>
      <c r="G251" s="135">
        <f>SUM(G252:G257,G258)</f>
        <v>1570.6000000000001</v>
      </c>
      <c r="H251" s="136"/>
      <c r="I251" s="137"/>
      <c r="J251" s="138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7"/>
    </row>
    <row r="252" spans="1:21" s="94" customFormat="1" ht="47.25" x14ac:dyDescent="0.2">
      <c r="A252" s="86"/>
      <c r="B252" s="87"/>
      <c r="C252" s="87" t="s">
        <v>343</v>
      </c>
      <c r="D252" s="28" t="s">
        <v>41</v>
      </c>
      <c r="E252" s="59">
        <v>479</v>
      </c>
      <c r="F252" s="88">
        <v>0.42</v>
      </c>
      <c r="G252" s="89">
        <v>201.18</v>
      </c>
      <c r="H252" s="90"/>
      <c r="I252" s="91"/>
      <c r="J252" s="92"/>
      <c r="K252" s="93"/>
      <c r="L252" s="93"/>
      <c r="M252" s="93"/>
      <c r="N252" s="93"/>
      <c r="O252" s="93"/>
      <c r="P252" s="93"/>
      <c r="Q252" s="93"/>
      <c r="R252" s="93"/>
      <c r="S252" s="93"/>
      <c r="T252" s="93"/>
      <c r="U252" s="91"/>
    </row>
    <row r="253" spans="1:21" s="94" customFormat="1" x14ac:dyDescent="0.2">
      <c r="A253" s="86"/>
      <c r="B253" s="87"/>
      <c r="C253" s="87" t="s">
        <v>346</v>
      </c>
      <c r="D253" s="28" t="s">
        <v>6</v>
      </c>
      <c r="E253" s="59">
        <v>75</v>
      </c>
      <c r="F253" s="88">
        <v>3.85</v>
      </c>
      <c r="G253" s="89">
        <v>288.75</v>
      </c>
      <c r="H253" s="90"/>
      <c r="I253" s="91"/>
      <c r="J253" s="92"/>
      <c r="K253" s="93"/>
      <c r="L253" s="93"/>
      <c r="M253" s="93"/>
      <c r="N253" s="93"/>
      <c r="O253" s="93"/>
      <c r="P253" s="93"/>
      <c r="Q253" s="93"/>
      <c r="R253" s="93"/>
      <c r="S253" s="93"/>
      <c r="T253" s="93"/>
      <c r="U253" s="91"/>
    </row>
    <row r="254" spans="1:21" s="94" customFormat="1" x14ac:dyDescent="0.2">
      <c r="A254" s="86"/>
      <c r="B254" s="87"/>
      <c r="C254" s="87" t="s">
        <v>347</v>
      </c>
      <c r="D254" s="28" t="s">
        <v>6</v>
      </c>
      <c r="E254" s="59">
        <v>4</v>
      </c>
      <c r="F254" s="88">
        <v>2.34</v>
      </c>
      <c r="G254" s="89">
        <v>9.36</v>
      </c>
      <c r="H254" s="90"/>
      <c r="I254" s="91"/>
      <c r="J254" s="92"/>
      <c r="K254" s="93"/>
      <c r="L254" s="93"/>
      <c r="M254" s="93"/>
      <c r="N254" s="93"/>
      <c r="O254" s="93"/>
      <c r="P254" s="93"/>
      <c r="Q254" s="93"/>
      <c r="R254" s="93"/>
      <c r="S254" s="93"/>
      <c r="T254" s="93"/>
      <c r="U254" s="91"/>
    </row>
    <row r="255" spans="1:21" s="94" customFormat="1" ht="31.5" x14ac:dyDescent="0.2">
      <c r="A255" s="86"/>
      <c r="B255" s="87"/>
      <c r="C255" s="87" t="s">
        <v>348</v>
      </c>
      <c r="D255" s="28" t="s">
        <v>41</v>
      </c>
      <c r="E255" s="59">
        <v>7.14</v>
      </c>
      <c r="F255" s="88">
        <v>18.48</v>
      </c>
      <c r="G255" s="89">
        <v>131.94999999999999</v>
      </c>
      <c r="H255" s="90"/>
      <c r="I255" s="91"/>
      <c r="J255" s="92"/>
      <c r="K255" s="93"/>
      <c r="L255" s="93"/>
      <c r="M255" s="93"/>
      <c r="N255" s="93"/>
      <c r="O255" s="93"/>
      <c r="P255" s="93"/>
      <c r="Q255" s="93"/>
      <c r="R255" s="93"/>
      <c r="S255" s="93"/>
      <c r="T255" s="93"/>
      <c r="U255" s="91"/>
    </row>
    <row r="256" spans="1:21" s="94" customFormat="1" ht="31.5" x14ac:dyDescent="0.2">
      <c r="A256" s="86"/>
      <c r="B256" s="87"/>
      <c r="C256" s="87" t="s">
        <v>349</v>
      </c>
      <c r="D256" s="28" t="s">
        <v>41</v>
      </c>
      <c r="E256" s="59">
        <v>35.82</v>
      </c>
      <c r="F256" s="88">
        <v>16.77</v>
      </c>
      <c r="G256" s="89">
        <v>600.70000000000005</v>
      </c>
      <c r="H256" s="90"/>
      <c r="I256" s="91"/>
      <c r="J256" s="92"/>
      <c r="K256" s="93"/>
      <c r="L256" s="93"/>
      <c r="M256" s="93"/>
      <c r="N256" s="93"/>
      <c r="O256" s="93"/>
      <c r="P256" s="93"/>
      <c r="Q256" s="93"/>
      <c r="R256" s="93"/>
      <c r="S256" s="93"/>
      <c r="T256" s="93"/>
      <c r="U256" s="91"/>
    </row>
    <row r="257" spans="1:21" s="94" customFormat="1" x14ac:dyDescent="0.2">
      <c r="A257" s="86"/>
      <c r="B257" s="87"/>
      <c r="C257" s="87" t="s">
        <v>350</v>
      </c>
      <c r="D257" s="28" t="s">
        <v>48</v>
      </c>
      <c r="E257" s="59">
        <v>1</v>
      </c>
      <c r="F257" s="88">
        <v>271.36</v>
      </c>
      <c r="G257" s="89">
        <v>271.36</v>
      </c>
      <c r="H257" s="90"/>
      <c r="I257" s="91"/>
      <c r="J257" s="92"/>
      <c r="K257" s="93"/>
      <c r="L257" s="93"/>
      <c r="M257" s="93"/>
      <c r="N257" s="93"/>
      <c r="O257" s="93"/>
      <c r="P257" s="93"/>
      <c r="Q257" s="93"/>
      <c r="R257" s="93"/>
      <c r="S257" s="93"/>
      <c r="T257" s="93"/>
      <c r="U257" s="91"/>
    </row>
    <row r="258" spans="1:21" s="94" customFormat="1" x14ac:dyDescent="0.2">
      <c r="A258" s="29" t="s">
        <v>427</v>
      </c>
      <c r="B258" s="112" t="s">
        <v>419</v>
      </c>
      <c r="C258" s="174"/>
      <c r="D258" s="27"/>
      <c r="E258" s="113"/>
      <c r="F258" s="114"/>
      <c r="G258" s="115">
        <f>SUM(G259:G262)</f>
        <v>67.3</v>
      </c>
      <c r="H258" s="116"/>
      <c r="I258" s="117"/>
      <c r="J258" s="118"/>
      <c r="K258" s="119"/>
      <c r="L258" s="119"/>
      <c r="M258" s="119"/>
      <c r="N258" s="119"/>
      <c r="O258" s="119"/>
      <c r="P258" s="119"/>
      <c r="Q258" s="119"/>
      <c r="R258" s="119"/>
      <c r="S258" s="119"/>
      <c r="T258" s="119"/>
      <c r="U258" s="117"/>
    </row>
    <row r="259" spans="1:21" s="94" customFormat="1" ht="31.5" x14ac:dyDescent="0.2">
      <c r="A259" s="86"/>
      <c r="B259" s="87"/>
      <c r="C259" s="87" t="s">
        <v>351</v>
      </c>
      <c r="D259" s="28" t="s">
        <v>6</v>
      </c>
      <c r="E259" s="59">
        <v>45</v>
      </c>
      <c r="F259" s="88">
        <v>0.62</v>
      </c>
      <c r="G259" s="89">
        <v>27.9</v>
      </c>
      <c r="H259" s="90"/>
      <c r="I259" s="91"/>
      <c r="J259" s="92"/>
      <c r="K259" s="93"/>
      <c r="L259" s="93"/>
      <c r="M259" s="93"/>
      <c r="N259" s="93"/>
      <c r="O259" s="93"/>
      <c r="P259" s="93"/>
      <c r="Q259" s="93"/>
      <c r="R259" s="93"/>
      <c r="S259" s="93"/>
      <c r="T259" s="93"/>
      <c r="U259" s="91"/>
    </row>
    <row r="260" spans="1:21" s="94" customFormat="1" x14ac:dyDescent="0.2">
      <c r="A260" s="86"/>
      <c r="B260" s="87"/>
      <c r="C260" s="87" t="s">
        <v>286</v>
      </c>
      <c r="D260" s="28"/>
      <c r="E260" s="59"/>
      <c r="F260" s="88"/>
      <c r="G260" s="89">
        <v>19.600000000000001</v>
      </c>
      <c r="H260" s="90"/>
      <c r="I260" s="91"/>
      <c r="J260" s="92"/>
      <c r="K260" s="93"/>
      <c r="L260" s="93"/>
      <c r="M260" s="93"/>
      <c r="N260" s="93"/>
      <c r="O260" s="93"/>
      <c r="P260" s="93"/>
      <c r="Q260" s="93"/>
      <c r="R260" s="93"/>
      <c r="S260" s="93"/>
      <c r="T260" s="93"/>
      <c r="U260" s="91"/>
    </row>
    <row r="261" spans="1:21" s="94" customFormat="1" x14ac:dyDescent="0.2">
      <c r="A261" s="86"/>
      <c r="B261" s="87"/>
      <c r="C261" s="87" t="s">
        <v>352</v>
      </c>
      <c r="D261" s="28"/>
      <c r="E261" s="59"/>
      <c r="F261" s="88"/>
      <c r="G261" s="89">
        <v>13.21</v>
      </c>
      <c r="H261" s="90"/>
      <c r="I261" s="91"/>
      <c r="J261" s="92"/>
      <c r="K261" s="93"/>
      <c r="L261" s="93"/>
      <c r="M261" s="93"/>
      <c r="N261" s="93"/>
      <c r="O261" s="93"/>
      <c r="P261" s="93"/>
      <c r="Q261" s="93"/>
      <c r="R261" s="93"/>
      <c r="S261" s="93"/>
      <c r="T261" s="93"/>
      <c r="U261" s="91"/>
    </row>
    <row r="262" spans="1:21" s="94" customFormat="1" x14ac:dyDescent="0.2">
      <c r="A262" s="86"/>
      <c r="B262" s="87"/>
      <c r="C262" s="87" t="s">
        <v>353</v>
      </c>
      <c r="D262" s="28" t="s">
        <v>7</v>
      </c>
      <c r="E262" s="59">
        <v>2</v>
      </c>
      <c r="F262" s="88">
        <v>3.3</v>
      </c>
      <c r="G262" s="89">
        <v>6.59</v>
      </c>
      <c r="H262" s="90"/>
      <c r="I262" s="91"/>
      <c r="J262" s="92"/>
      <c r="K262" s="93"/>
      <c r="L262" s="93"/>
      <c r="M262" s="93"/>
      <c r="N262" s="93"/>
      <c r="O262" s="93"/>
      <c r="P262" s="93"/>
      <c r="Q262" s="93"/>
      <c r="R262" s="93"/>
      <c r="S262" s="93"/>
      <c r="T262" s="93"/>
      <c r="U262" s="91"/>
    </row>
    <row r="263" spans="1:21" s="58" customFormat="1" ht="15.75" customHeight="1" x14ac:dyDescent="0.2">
      <c r="A263" s="130" t="s">
        <v>428</v>
      </c>
      <c r="B263" s="131" t="s">
        <v>422</v>
      </c>
      <c r="C263" s="175"/>
      <c r="D263" s="132"/>
      <c r="E263" s="133"/>
      <c r="F263" s="134"/>
      <c r="G263" s="135">
        <f>SUM(G264:G269)</f>
        <v>342.22</v>
      </c>
      <c r="H263" s="136"/>
      <c r="I263" s="137"/>
      <c r="J263" s="138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7"/>
    </row>
    <row r="264" spans="1:21" s="94" customFormat="1" ht="31.5" x14ac:dyDescent="0.2">
      <c r="A264" s="86"/>
      <c r="B264" s="87"/>
      <c r="C264" s="87" t="s">
        <v>354</v>
      </c>
      <c r="D264" s="28" t="s">
        <v>41</v>
      </c>
      <c r="E264" s="59">
        <v>219</v>
      </c>
      <c r="F264" s="88">
        <v>0.74</v>
      </c>
      <c r="G264" s="89">
        <v>162.06</v>
      </c>
      <c r="H264" s="90"/>
      <c r="I264" s="91"/>
      <c r="J264" s="92"/>
      <c r="K264" s="93"/>
      <c r="L264" s="93"/>
      <c r="M264" s="93"/>
      <c r="N264" s="93"/>
      <c r="O264" s="93"/>
      <c r="P264" s="93"/>
      <c r="Q264" s="93"/>
      <c r="R264" s="93"/>
      <c r="S264" s="93"/>
      <c r="T264" s="93"/>
      <c r="U264" s="91"/>
    </row>
    <row r="265" spans="1:21" s="94" customFormat="1" x14ac:dyDescent="0.2">
      <c r="A265" s="86"/>
      <c r="B265" s="87"/>
      <c r="C265" s="87" t="s">
        <v>355</v>
      </c>
      <c r="D265" s="28" t="s">
        <v>6</v>
      </c>
      <c r="E265" s="59">
        <v>28</v>
      </c>
      <c r="F265" s="88">
        <v>1.84</v>
      </c>
      <c r="G265" s="89">
        <v>51.52</v>
      </c>
      <c r="H265" s="90"/>
      <c r="I265" s="91"/>
      <c r="J265" s="92"/>
      <c r="K265" s="93"/>
      <c r="L265" s="93"/>
      <c r="M265" s="93"/>
      <c r="N265" s="93"/>
      <c r="O265" s="93"/>
      <c r="P265" s="93"/>
      <c r="Q265" s="93"/>
      <c r="R265" s="93"/>
      <c r="S265" s="93"/>
      <c r="T265" s="93"/>
      <c r="U265" s="91"/>
    </row>
    <row r="266" spans="1:21" s="94" customFormat="1" x14ac:dyDescent="0.2">
      <c r="A266" s="86"/>
      <c r="B266" s="87"/>
      <c r="C266" s="87" t="s">
        <v>356</v>
      </c>
      <c r="D266" s="28" t="s">
        <v>7</v>
      </c>
      <c r="E266" s="59">
        <v>1</v>
      </c>
      <c r="F266" s="88">
        <v>4.46</v>
      </c>
      <c r="G266" s="89">
        <v>4.46</v>
      </c>
      <c r="H266" s="90"/>
      <c r="I266" s="91"/>
      <c r="J266" s="92"/>
      <c r="K266" s="93"/>
      <c r="L266" s="93"/>
      <c r="M266" s="93"/>
      <c r="N266" s="93"/>
      <c r="O266" s="93"/>
      <c r="P266" s="93"/>
      <c r="Q266" s="93"/>
      <c r="R266" s="93"/>
      <c r="S266" s="93"/>
      <c r="T266" s="93"/>
      <c r="U266" s="91"/>
    </row>
    <row r="267" spans="1:21" s="94" customFormat="1" ht="31.5" x14ac:dyDescent="0.2">
      <c r="A267" s="86"/>
      <c r="B267" s="87"/>
      <c r="C267" s="87" t="s">
        <v>357</v>
      </c>
      <c r="D267" s="28" t="s">
        <v>6</v>
      </c>
      <c r="E267" s="59">
        <v>22.5</v>
      </c>
      <c r="F267" s="88">
        <v>3.85</v>
      </c>
      <c r="G267" s="89">
        <v>86.63</v>
      </c>
      <c r="H267" s="90"/>
      <c r="I267" s="91"/>
      <c r="J267" s="92"/>
      <c r="K267" s="93"/>
      <c r="L267" s="93"/>
      <c r="M267" s="93"/>
      <c r="N267" s="93"/>
      <c r="O267" s="93"/>
      <c r="P267" s="93"/>
      <c r="Q267" s="93"/>
      <c r="R267" s="93"/>
      <c r="S267" s="93"/>
      <c r="T267" s="93"/>
      <c r="U267" s="91"/>
    </row>
    <row r="268" spans="1:21" s="94" customFormat="1" ht="31.5" x14ac:dyDescent="0.2">
      <c r="A268" s="86"/>
      <c r="B268" s="87"/>
      <c r="C268" s="87" t="s">
        <v>358</v>
      </c>
      <c r="D268" s="28" t="s">
        <v>7</v>
      </c>
      <c r="E268" s="59">
        <v>1</v>
      </c>
      <c r="F268" s="88">
        <v>36.51</v>
      </c>
      <c r="G268" s="89">
        <v>36.51</v>
      </c>
      <c r="H268" s="90"/>
      <c r="I268" s="91"/>
      <c r="J268" s="92"/>
      <c r="K268" s="93"/>
      <c r="L268" s="93"/>
      <c r="M268" s="93"/>
      <c r="N268" s="93"/>
      <c r="O268" s="93"/>
      <c r="P268" s="93"/>
      <c r="Q268" s="93"/>
      <c r="R268" s="93"/>
      <c r="S268" s="93"/>
      <c r="T268" s="93"/>
      <c r="U268" s="91"/>
    </row>
    <row r="269" spans="1:21" s="94" customFormat="1" x14ac:dyDescent="0.2">
      <c r="A269" s="86"/>
      <c r="B269" s="87"/>
      <c r="C269" s="87" t="s">
        <v>359</v>
      </c>
      <c r="D269" s="28" t="s">
        <v>41</v>
      </c>
      <c r="E269" s="59">
        <v>0.14000000000000001</v>
      </c>
      <c r="F269" s="88">
        <v>7.43</v>
      </c>
      <c r="G269" s="89">
        <v>1.04</v>
      </c>
      <c r="H269" s="90"/>
      <c r="I269" s="91"/>
      <c r="J269" s="92"/>
      <c r="K269" s="93"/>
      <c r="L269" s="93"/>
      <c r="M269" s="93"/>
      <c r="N269" s="93"/>
      <c r="O269" s="93"/>
      <c r="P269" s="93"/>
      <c r="Q269" s="93"/>
      <c r="R269" s="93"/>
      <c r="S269" s="93"/>
      <c r="T269" s="93"/>
      <c r="U269" s="91"/>
    </row>
    <row r="270" spans="1:21" s="58" customFormat="1" ht="15.75" customHeight="1" x14ac:dyDescent="0.2">
      <c r="A270" s="130" t="s">
        <v>429</v>
      </c>
      <c r="B270" s="131" t="s">
        <v>421</v>
      </c>
      <c r="C270" s="175"/>
      <c r="D270" s="132"/>
      <c r="E270" s="133"/>
      <c r="F270" s="134"/>
      <c r="G270" s="135">
        <f>SUM(G271:G277)</f>
        <v>1865.78</v>
      </c>
      <c r="H270" s="136"/>
      <c r="I270" s="137"/>
      <c r="J270" s="138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7"/>
    </row>
    <row r="271" spans="1:21" s="94" customFormat="1" ht="31.5" x14ac:dyDescent="0.2">
      <c r="A271" s="86"/>
      <c r="B271" s="87"/>
      <c r="C271" s="87" t="s">
        <v>354</v>
      </c>
      <c r="D271" s="28" t="s">
        <v>41</v>
      </c>
      <c r="E271" s="59">
        <v>569</v>
      </c>
      <c r="F271" s="88">
        <v>0.69</v>
      </c>
      <c r="G271" s="89">
        <v>392.61</v>
      </c>
      <c r="H271" s="90"/>
      <c r="I271" s="91"/>
      <c r="J271" s="92"/>
      <c r="K271" s="93"/>
      <c r="L271" s="93"/>
      <c r="M271" s="93"/>
      <c r="N271" s="93"/>
      <c r="O271" s="93"/>
      <c r="P271" s="93"/>
      <c r="Q271" s="93"/>
      <c r="R271" s="93"/>
      <c r="S271" s="93"/>
      <c r="T271" s="93"/>
      <c r="U271" s="91"/>
    </row>
    <row r="272" spans="1:21" s="94" customFormat="1" ht="47.25" x14ac:dyDescent="0.2">
      <c r="A272" s="86"/>
      <c r="B272" s="87"/>
      <c r="C272" s="87" t="s">
        <v>360</v>
      </c>
      <c r="D272" s="28" t="s">
        <v>6</v>
      </c>
      <c r="E272" s="59">
        <v>232.56</v>
      </c>
      <c r="F272" s="88">
        <v>3.3</v>
      </c>
      <c r="G272" s="89">
        <v>767.45</v>
      </c>
      <c r="H272" s="90"/>
      <c r="I272" s="91"/>
      <c r="J272" s="92"/>
      <c r="K272" s="93"/>
      <c r="L272" s="93"/>
      <c r="M272" s="93"/>
      <c r="N272" s="93"/>
      <c r="O272" s="93"/>
      <c r="P272" s="93"/>
      <c r="Q272" s="93"/>
      <c r="R272" s="93"/>
      <c r="S272" s="93"/>
      <c r="T272" s="93"/>
      <c r="U272" s="91"/>
    </row>
    <row r="273" spans="1:21" s="94" customFormat="1" x14ac:dyDescent="0.2">
      <c r="A273" s="86"/>
      <c r="B273" s="87"/>
      <c r="C273" s="87" t="s">
        <v>361</v>
      </c>
      <c r="D273" s="28" t="s">
        <v>6</v>
      </c>
      <c r="E273" s="59">
        <v>47</v>
      </c>
      <c r="F273" s="88">
        <v>2.16</v>
      </c>
      <c r="G273" s="89">
        <v>101.52</v>
      </c>
      <c r="H273" s="90"/>
      <c r="I273" s="91"/>
      <c r="J273" s="92"/>
      <c r="K273" s="93"/>
      <c r="L273" s="93"/>
      <c r="M273" s="93"/>
      <c r="N273" s="93"/>
      <c r="O273" s="93"/>
      <c r="P273" s="93"/>
      <c r="Q273" s="93"/>
      <c r="R273" s="93"/>
      <c r="S273" s="93"/>
      <c r="T273" s="93"/>
      <c r="U273" s="91"/>
    </row>
    <row r="274" spans="1:21" s="94" customFormat="1" x14ac:dyDescent="0.2">
      <c r="A274" s="86"/>
      <c r="B274" s="87"/>
      <c r="C274" s="87" t="s">
        <v>362</v>
      </c>
      <c r="D274" s="28" t="s">
        <v>6</v>
      </c>
      <c r="E274" s="59">
        <v>20.5</v>
      </c>
      <c r="F274" s="88">
        <v>5.81</v>
      </c>
      <c r="G274" s="89">
        <v>119.11</v>
      </c>
      <c r="H274" s="90"/>
      <c r="I274" s="91"/>
      <c r="J274" s="92"/>
      <c r="K274" s="93"/>
      <c r="L274" s="93"/>
      <c r="M274" s="93"/>
      <c r="N274" s="93"/>
      <c r="O274" s="93"/>
      <c r="P274" s="93"/>
      <c r="Q274" s="93"/>
      <c r="R274" s="93"/>
      <c r="S274" s="93"/>
      <c r="T274" s="93"/>
      <c r="U274" s="91"/>
    </row>
    <row r="275" spans="1:21" s="94" customFormat="1" x14ac:dyDescent="0.2">
      <c r="A275" s="86"/>
      <c r="B275" s="87"/>
      <c r="C275" s="87" t="s">
        <v>278</v>
      </c>
      <c r="D275" s="28" t="s">
        <v>41</v>
      </c>
      <c r="E275" s="59">
        <v>0.11</v>
      </c>
      <c r="F275" s="88">
        <v>1.64</v>
      </c>
      <c r="G275" s="89">
        <v>0.18</v>
      </c>
      <c r="H275" s="90"/>
      <c r="I275" s="91"/>
      <c r="J275" s="92"/>
      <c r="K275" s="93"/>
      <c r="L275" s="93"/>
      <c r="M275" s="93"/>
      <c r="N275" s="93"/>
      <c r="O275" s="93"/>
      <c r="P275" s="93"/>
      <c r="Q275" s="93"/>
      <c r="R275" s="93"/>
      <c r="S275" s="93"/>
      <c r="T275" s="93"/>
      <c r="U275" s="91"/>
    </row>
    <row r="276" spans="1:21" s="94" customFormat="1" x14ac:dyDescent="0.2">
      <c r="A276" s="86"/>
      <c r="B276" s="87"/>
      <c r="C276" s="87" t="s">
        <v>363</v>
      </c>
      <c r="D276" s="28" t="s">
        <v>6</v>
      </c>
      <c r="E276" s="59">
        <v>4.5</v>
      </c>
      <c r="F276" s="88">
        <v>2.09</v>
      </c>
      <c r="G276" s="89">
        <v>9.41</v>
      </c>
      <c r="H276" s="90"/>
      <c r="I276" s="91"/>
      <c r="J276" s="92"/>
      <c r="K276" s="93"/>
      <c r="L276" s="93"/>
      <c r="M276" s="93"/>
      <c r="N276" s="93"/>
      <c r="O276" s="93"/>
      <c r="P276" s="93"/>
      <c r="Q276" s="93"/>
      <c r="R276" s="93"/>
      <c r="S276" s="93"/>
      <c r="T276" s="93"/>
      <c r="U276" s="91"/>
    </row>
    <row r="277" spans="1:21" s="94" customFormat="1" x14ac:dyDescent="0.2">
      <c r="A277" s="86"/>
      <c r="B277" s="87"/>
      <c r="C277" s="87" t="s">
        <v>364</v>
      </c>
      <c r="D277" s="28" t="s">
        <v>41</v>
      </c>
      <c r="E277" s="59">
        <v>16.97</v>
      </c>
      <c r="F277" s="88">
        <v>28.02</v>
      </c>
      <c r="G277" s="89">
        <v>475.5</v>
      </c>
      <c r="H277" s="90"/>
      <c r="I277" s="91"/>
      <c r="J277" s="92"/>
      <c r="K277" s="93"/>
      <c r="L277" s="93"/>
      <c r="M277" s="93"/>
      <c r="N277" s="93"/>
      <c r="O277" s="93"/>
      <c r="P277" s="93"/>
      <c r="Q277" s="93"/>
      <c r="R277" s="93"/>
      <c r="S277" s="93"/>
      <c r="T277" s="93"/>
      <c r="U277" s="91"/>
    </row>
    <row r="278" spans="1:21" s="58" customFormat="1" ht="15.75" customHeight="1" x14ac:dyDescent="0.2">
      <c r="A278" s="130" t="s">
        <v>430</v>
      </c>
      <c r="B278" s="131" t="s">
        <v>420</v>
      </c>
      <c r="C278" s="175"/>
      <c r="D278" s="132"/>
      <c r="E278" s="133"/>
      <c r="F278" s="134"/>
      <c r="G278" s="135">
        <f>SUM(G279:G283,G284)</f>
        <v>40061.82</v>
      </c>
      <c r="H278" s="136"/>
      <c r="I278" s="137"/>
      <c r="J278" s="138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7"/>
    </row>
    <row r="279" spans="1:21" s="94" customFormat="1" ht="31.5" x14ac:dyDescent="0.2">
      <c r="A279" s="86"/>
      <c r="B279" s="87"/>
      <c r="C279" s="87" t="s">
        <v>354</v>
      </c>
      <c r="D279" s="28" t="s">
        <v>41</v>
      </c>
      <c r="E279" s="59">
        <v>18762</v>
      </c>
      <c r="F279" s="88">
        <v>0.37</v>
      </c>
      <c r="G279" s="89">
        <v>6941.94</v>
      </c>
      <c r="H279" s="90"/>
      <c r="I279" s="91"/>
      <c r="J279" s="92"/>
      <c r="K279" s="93"/>
      <c r="L279" s="93"/>
      <c r="M279" s="93"/>
      <c r="N279" s="93"/>
      <c r="O279" s="93"/>
      <c r="P279" s="93"/>
      <c r="Q279" s="93"/>
      <c r="R279" s="93"/>
      <c r="S279" s="93"/>
      <c r="T279" s="93"/>
      <c r="U279" s="91"/>
    </row>
    <row r="280" spans="1:21" s="94" customFormat="1" ht="31.5" x14ac:dyDescent="0.2">
      <c r="A280" s="86"/>
      <c r="B280" s="87"/>
      <c r="C280" s="87" t="s">
        <v>365</v>
      </c>
      <c r="D280" s="28" t="s">
        <v>6</v>
      </c>
      <c r="E280" s="59">
        <v>3471.6</v>
      </c>
      <c r="F280" s="88">
        <v>4.68</v>
      </c>
      <c r="G280" s="89">
        <v>16247.09</v>
      </c>
      <c r="H280" s="90"/>
      <c r="I280" s="91"/>
      <c r="J280" s="92"/>
      <c r="K280" s="93"/>
      <c r="L280" s="93"/>
      <c r="M280" s="93"/>
      <c r="N280" s="93"/>
      <c r="O280" s="93"/>
      <c r="P280" s="93"/>
      <c r="Q280" s="93"/>
      <c r="R280" s="93"/>
      <c r="S280" s="93"/>
      <c r="T280" s="93"/>
      <c r="U280" s="91"/>
    </row>
    <row r="281" spans="1:21" s="94" customFormat="1" ht="47.25" x14ac:dyDescent="0.2">
      <c r="A281" s="86"/>
      <c r="B281" s="87"/>
      <c r="C281" s="87" t="s">
        <v>366</v>
      </c>
      <c r="D281" s="28" t="s">
        <v>6</v>
      </c>
      <c r="E281" s="59">
        <v>584</v>
      </c>
      <c r="F281" s="88">
        <v>14</v>
      </c>
      <c r="G281" s="89">
        <v>8176</v>
      </c>
      <c r="H281" s="90"/>
      <c r="I281" s="91"/>
      <c r="J281" s="92"/>
      <c r="K281" s="93"/>
      <c r="L281" s="93"/>
      <c r="M281" s="93"/>
      <c r="N281" s="93"/>
      <c r="O281" s="93"/>
      <c r="P281" s="93"/>
      <c r="Q281" s="93"/>
      <c r="R281" s="93"/>
      <c r="S281" s="93"/>
      <c r="T281" s="93"/>
      <c r="U281" s="91"/>
    </row>
    <row r="282" spans="1:21" s="94" customFormat="1" ht="47.25" x14ac:dyDescent="0.2">
      <c r="A282" s="86"/>
      <c r="B282" s="87"/>
      <c r="C282" s="87" t="s">
        <v>367</v>
      </c>
      <c r="D282" s="28" t="s">
        <v>6</v>
      </c>
      <c r="E282" s="59">
        <v>567.5</v>
      </c>
      <c r="F282" s="88">
        <v>5.93</v>
      </c>
      <c r="G282" s="89">
        <v>3365.28</v>
      </c>
      <c r="H282" s="90"/>
      <c r="I282" s="91"/>
      <c r="J282" s="92"/>
      <c r="K282" s="93"/>
      <c r="L282" s="93"/>
      <c r="M282" s="93"/>
      <c r="N282" s="93"/>
      <c r="O282" s="93"/>
      <c r="P282" s="93"/>
      <c r="Q282" s="93"/>
      <c r="R282" s="93"/>
      <c r="S282" s="93"/>
      <c r="T282" s="93"/>
      <c r="U282" s="91"/>
    </row>
    <row r="283" spans="1:21" s="94" customFormat="1" x14ac:dyDescent="0.2">
      <c r="A283" s="86"/>
      <c r="B283" s="87"/>
      <c r="C283" s="87" t="s">
        <v>368</v>
      </c>
      <c r="D283" s="28" t="s">
        <v>6</v>
      </c>
      <c r="E283" s="59">
        <v>16.5</v>
      </c>
      <c r="F283" s="88">
        <v>18.77</v>
      </c>
      <c r="G283" s="89">
        <v>309.70999999999998</v>
      </c>
      <c r="H283" s="90"/>
      <c r="I283" s="91"/>
      <c r="J283" s="92"/>
      <c r="K283" s="93"/>
      <c r="L283" s="93"/>
      <c r="M283" s="93"/>
      <c r="N283" s="93"/>
      <c r="O283" s="93"/>
      <c r="P283" s="93"/>
      <c r="Q283" s="93"/>
      <c r="R283" s="93"/>
      <c r="S283" s="93"/>
      <c r="T283" s="93"/>
      <c r="U283" s="91"/>
    </row>
    <row r="284" spans="1:21" s="94" customFormat="1" x14ac:dyDescent="0.2">
      <c r="A284" s="29" t="s">
        <v>431</v>
      </c>
      <c r="B284" s="112" t="s">
        <v>369</v>
      </c>
      <c r="C284" s="174"/>
      <c r="D284" s="27"/>
      <c r="E284" s="113"/>
      <c r="F284" s="114"/>
      <c r="G284" s="115">
        <f>SUM(G285:G287)</f>
        <v>5021.8</v>
      </c>
      <c r="H284" s="116"/>
      <c r="I284" s="117"/>
      <c r="J284" s="118"/>
      <c r="K284" s="119"/>
      <c r="L284" s="119"/>
      <c r="M284" s="119"/>
      <c r="N284" s="119"/>
      <c r="O284" s="119"/>
      <c r="P284" s="119"/>
      <c r="Q284" s="119"/>
      <c r="R284" s="119"/>
      <c r="S284" s="119"/>
      <c r="T284" s="119"/>
      <c r="U284" s="117"/>
    </row>
    <row r="285" spans="1:21" s="94" customFormat="1" x14ac:dyDescent="0.2">
      <c r="A285" s="86"/>
      <c r="B285" s="87"/>
      <c r="C285" s="87" t="s">
        <v>370</v>
      </c>
      <c r="D285" s="28" t="s">
        <v>41</v>
      </c>
      <c r="E285" s="59">
        <v>3.04</v>
      </c>
      <c r="F285" s="88">
        <v>33.26</v>
      </c>
      <c r="G285" s="89">
        <v>101.11</v>
      </c>
      <c r="H285" s="90"/>
      <c r="I285" s="91"/>
      <c r="J285" s="92"/>
      <c r="K285" s="93"/>
      <c r="L285" s="93"/>
      <c r="M285" s="93"/>
      <c r="N285" s="93"/>
      <c r="O285" s="93"/>
      <c r="P285" s="93"/>
      <c r="Q285" s="93"/>
      <c r="R285" s="93"/>
      <c r="S285" s="93"/>
      <c r="T285" s="93"/>
      <c r="U285" s="91"/>
    </row>
    <row r="286" spans="1:21" s="94" customFormat="1" ht="31.5" x14ac:dyDescent="0.2">
      <c r="A286" s="86"/>
      <c r="B286" s="87"/>
      <c r="C286" s="87" t="s">
        <v>371</v>
      </c>
      <c r="D286" s="28" t="s">
        <v>41</v>
      </c>
      <c r="E286" s="59">
        <v>0.89</v>
      </c>
      <c r="F286" s="88">
        <v>13.61</v>
      </c>
      <c r="G286" s="89">
        <v>12.11</v>
      </c>
      <c r="H286" s="90"/>
      <c r="I286" s="91"/>
      <c r="J286" s="92"/>
      <c r="K286" s="93"/>
      <c r="L286" s="93"/>
      <c r="M286" s="93"/>
      <c r="N286" s="93"/>
      <c r="O286" s="93"/>
      <c r="P286" s="93"/>
      <c r="Q286" s="93"/>
      <c r="R286" s="93"/>
      <c r="S286" s="93"/>
      <c r="T286" s="93"/>
      <c r="U286" s="91"/>
    </row>
    <row r="287" spans="1:21" s="94" customFormat="1" x14ac:dyDescent="0.2">
      <c r="A287" s="86"/>
      <c r="B287" s="87"/>
      <c r="C287" s="87" t="s">
        <v>372</v>
      </c>
      <c r="D287" s="28" t="s">
        <v>41</v>
      </c>
      <c r="E287" s="59">
        <v>280.49</v>
      </c>
      <c r="F287" s="88">
        <v>17.5</v>
      </c>
      <c r="G287" s="89">
        <v>4908.58</v>
      </c>
      <c r="H287" s="90"/>
      <c r="I287" s="91"/>
      <c r="J287" s="92"/>
      <c r="K287" s="93"/>
      <c r="L287" s="93"/>
      <c r="M287" s="93"/>
      <c r="N287" s="93"/>
      <c r="O287" s="93"/>
      <c r="P287" s="93"/>
      <c r="Q287" s="93"/>
      <c r="R287" s="93"/>
      <c r="S287" s="93"/>
      <c r="T287" s="93"/>
      <c r="U287" s="91"/>
    </row>
    <row r="288" spans="1:21" s="58" customFormat="1" ht="15.75" customHeight="1" x14ac:dyDescent="0.2">
      <c r="A288" s="130" t="s">
        <v>432</v>
      </c>
      <c r="B288" s="131" t="s">
        <v>423</v>
      </c>
      <c r="C288" s="175"/>
      <c r="D288" s="132"/>
      <c r="E288" s="133"/>
      <c r="F288" s="134"/>
      <c r="G288" s="135">
        <f>SUM(G289:G290)</f>
        <v>181014.64</v>
      </c>
      <c r="H288" s="136"/>
      <c r="I288" s="137"/>
      <c r="J288" s="138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7"/>
    </row>
    <row r="289" spans="1:21" s="94" customFormat="1" x14ac:dyDescent="0.2">
      <c r="A289" s="86"/>
      <c r="B289" s="87"/>
      <c r="C289" s="87" t="s">
        <v>373</v>
      </c>
      <c r="D289" s="28" t="s">
        <v>6</v>
      </c>
      <c r="E289" s="59">
        <v>70334</v>
      </c>
      <c r="F289" s="88">
        <v>2.57</v>
      </c>
      <c r="G289" s="89">
        <v>180758.38</v>
      </c>
      <c r="H289" s="90"/>
      <c r="I289" s="91"/>
      <c r="J289" s="92"/>
      <c r="K289" s="93"/>
      <c r="L289" s="93"/>
      <c r="M289" s="93"/>
      <c r="N289" s="93"/>
      <c r="O289" s="93"/>
      <c r="P289" s="93"/>
      <c r="Q289" s="93"/>
      <c r="R289" s="93"/>
      <c r="S289" s="93"/>
      <c r="T289" s="93"/>
      <c r="U289" s="91"/>
    </row>
    <row r="290" spans="1:21" s="94" customFormat="1" x14ac:dyDescent="0.2">
      <c r="A290" s="86"/>
      <c r="B290" s="87"/>
      <c r="C290" s="87" t="s">
        <v>46</v>
      </c>
      <c r="D290" s="28" t="s">
        <v>41</v>
      </c>
      <c r="E290" s="59">
        <v>692.6</v>
      </c>
      <c r="F290" s="88">
        <v>0.37</v>
      </c>
      <c r="G290" s="89">
        <v>256.26</v>
      </c>
      <c r="H290" s="90"/>
      <c r="I290" s="91"/>
      <c r="J290" s="92"/>
      <c r="K290" s="93"/>
      <c r="L290" s="93"/>
      <c r="M290" s="93"/>
      <c r="N290" s="93"/>
      <c r="O290" s="93"/>
      <c r="P290" s="93"/>
      <c r="Q290" s="93"/>
      <c r="R290" s="93"/>
      <c r="S290" s="93"/>
      <c r="T290" s="93"/>
      <c r="U290" s="91"/>
    </row>
    <row r="291" spans="1:21" s="58" customFormat="1" ht="15.75" customHeight="1" x14ac:dyDescent="0.2">
      <c r="A291" s="130" t="s">
        <v>433</v>
      </c>
      <c r="B291" s="131" t="s">
        <v>424</v>
      </c>
      <c r="C291" s="175"/>
      <c r="D291" s="132"/>
      <c r="E291" s="133"/>
      <c r="F291" s="134"/>
      <c r="G291" s="135">
        <f>SUM(G292)</f>
        <v>439.44</v>
      </c>
      <c r="H291" s="136"/>
      <c r="I291" s="137"/>
      <c r="J291" s="138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7"/>
    </row>
    <row r="292" spans="1:21" s="94" customFormat="1" x14ac:dyDescent="0.2">
      <c r="A292" s="86"/>
      <c r="B292" s="87"/>
      <c r="C292" s="87" t="s">
        <v>374</v>
      </c>
      <c r="D292" s="28" t="s">
        <v>7</v>
      </c>
      <c r="E292" s="59">
        <v>12</v>
      </c>
      <c r="F292" s="88">
        <v>36.619999999999997</v>
      </c>
      <c r="G292" s="89">
        <v>439.44</v>
      </c>
      <c r="H292" s="90"/>
      <c r="I292" s="91"/>
      <c r="J292" s="92"/>
      <c r="K292" s="93"/>
      <c r="L292" s="93"/>
      <c r="M292" s="93"/>
      <c r="N292" s="93"/>
      <c r="O292" s="93"/>
      <c r="P292" s="93"/>
      <c r="Q292" s="93"/>
      <c r="R292" s="93"/>
      <c r="S292" s="93"/>
      <c r="T292" s="93"/>
      <c r="U292" s="91"/>
    </row>
    <row r="293" spans="1:21" s="58" customFormat="1" ht="15.75" customHeight="1" x14ac:dyDescent="0.2">
      <c r="A293" s="130" t="s">
        <v>434</v>
      </c>
      <c r="B293" s="131" t="s">
        <v>61</v>
      </c>
      <c r="C293" s="175"/>
      <c r="D293" s="132"/>
      <c r="E293" s="133"/>
      <c r="F293" s="134"/>
      <c r="G293" s="135">
        <f>SUM(G294:G299,G300,G302)</f>
        <v>12231.149999999998</v>
      </c>
      <c r="H293" s="136"/>
      <c r="I293" s="137"/>
      <c r="J293" s="138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7"/>
    </row>
    <row r="294" spans="1:21" s="94" customFormat="1" ht="31.5" x14ac:dyDescent="0.2">
      <c r="A294" s="86"/>
      <c r="B294" s="87"/>
      <c r="C294" s="87" t="s">
        <v>375</v>
      </c>
      <c r="D294" s="28" t="s">
        <v>41</v>
      </c>
      <c r="E294" s="59">
        <v>4928</v>
      </c>
      <c r="F294" s="88">
        <v>0.54</v>
      </c>
      <c r="G294" s="89">
        <v>2661.12</v>
      </c>
      <c r="H294" s="90"/>
      <c r="I294" s="91"/>
      <c r="J294" s="92"/>
      <c r="K294" s="93"/>
      <c r="L294" s="93"/>
      <c r="M294" s="93"/>
      <c r="N294" s="93"/>
      <c r="O294" s="93"/>
      <c r="P294" s="93"/>
      <c r="Q294" s="93"/>
      <c r="R294" s="93"/>
      <c r="S294" s="93"/>
      <c r="T294" s="93"/>
      <c r="U294" s="91"/>
    </row>
    <row r="295" spans="1:21" s="94" customFormat="1" ht="47.25" x14ac:dyDescent="0.2">
      <c r="A295" s="86"/>
      <c r="B295" s="87"/>
      <c r="C295" s="87" t="s">
        <v>376</v>
      </c>
      <c r="D295" s="28" t="s">
        <v>43</v>
      </c>
      <c r="E295" s="59">
        <v>1418</v>
      </c>
      <c r="F295" s="88">
        <v>2.3199999999999998</v>
      </c>
      <c r="G295" s="89">
        <v>3289.76</v>
      </c>
      <c r="H295" s="90"/>
      <c r="I295" s="91"/>
      <c r="J295" s="92"/>
      <c r="K295" s="93"/>
      <c r="L295" s="93"/>
      <c r="M295" s="93"/>
      <c r="N295" s="93"/>
      <c r="O295" s="93"/>
      <c r="P295" s="93"/>
      <c r="Q295" s="93"/>
      <c r="R295" s="93"/>
      <c r="S295" s="93"/>
      <c r="T295" s="93"/>
      <c r="U295" s="91"/>
    </row>
    <row r="296" spans="1:21" s="94" customFormat="1" ht="47.25" x14ac:dyDescent="0.2">
      <c r="A296" s="86"/>
      <c r="B296" s="87"/>
      <c r="C296" s="87" t="s">
        <v>377</v>
      </c>
      <c r="D296" s="28" t="s">
        <v>43</v>
      </c>
      <c r="E296" s="59">
        <v>56</v>
      </c>
      <c r="F296" s="88">
        <v>1.38</v>
      </c>
      <c r="G296" s="89">
        <v>77.28</v>
      </c>
      <c r="H296" s="90"/>
      <c r="I296" s="91"/>
      <c r="J296" s="92"/>
      <c r="K296" s="93"/>
      <c r="L296" s="93"/>
      <c r="M296" s="93"/>
      <c r="N296" s="93"/>
      <c r="O296" s="93"/>
      <c r="P296" s="93"/>
      <c r="Q296" s="93"/>
      <c r="R296" s="93"/>
      <c r="S296" s="93"/>
      <c r="T296" s="93"/>
      <c r="U296" s="91"/>
    </row>
    <row r="297" spans="1:21" s="94" customFormat="1" ht="47.25" x14ac:dyDescent="0.2">
      <c r="A297" s="86"/>
      <c r="B297" s="87"/>
      <c r="C297" s="87" t="s">
        <v>378</v>
      </c>
      <c r="D297" s="28" t="s">
        <v>43</v>
      </c>
      <c r="E297" s="59">
        <v>148</v>
      </c>
      <c r="F297" s="88">
        <v>1.57</v>
      </c>
      <c r="G297" s="89">
        <v>232.36</v>
      </c>
      <c r="H297" s="90"/>
      <c r="I297" s="91"/>
      <c r="J297" s="92"/>
      <c r="K297" s="93"/>
      <c r="L297" s="93"/>
      <c r="M297" s="93"/>
      <c r="N297" s="93"/>
      <c r="O297" s="93"/>
      <c r="P297" s="93"/>
      <c r="Q297" s="93"/>
      <c r="R297" s="93"/>
      <c r="S297" s="93"/>
      <c r="T297" s="93"/>
      <c r="U297" s="91"/>
    </row>
    <row r="298" spans="1:21" s="94" customFormat="1" x14ac:dyDescent="0.2">
      <c r="A298" s="86"/>
      <c r="B298" s="87"/>
      <c r="C298" s="87" t="s">
        <v>379</v>
      </c>
      <c r="D298" s="28" t="s">
        <v>6</v>
      </c>
      <c r="E298" s="59">
        <v>405</v>
      </c>
      <c r="F298" s="88">
        <v>0.88</v>
      </c>
      <c r="G298" s="89">
        <v>356.4</v>
      </c>
      <c r="H298" s="90"/>
      <c r="I298" s="91"/>
      <c r="J298" s="92"/>
      <c r="K298" s="93"/>
      <c r="L298" s="93"/>
      <c r="M298" s="93"/>
      <c r="N298" s="93"/>
      <c r="O298" s="93"/>
      <c r="P298" s="93"/>
      <c r="Q298" s="93"/>
      <c r="R298" s="93"/>
      <c r="S298" s="93"/>
      <c r="T298" s="93"/>
      <c r="U298" s="91"/>
    </row>
    <row r="299" spans="1:21" s="94" customFormat="1" ht="31.5" x14ac:dyDescent="0.2">
      <c r="A299" s="86"/>
      <c r="B299" s="87"/>
      <c r="C299" s="87" t="s">
        <v>380</v>
      </c>
      <c r="D299" s="28" t="s">
        <v>41</v>
      </c>
      <c r="E299" s="59">
        <v>21</v>
      </c>
      <c r="F299" s="88">
        <v>8.0299999999999994</v>
      </c>
      <c r="G299" s="89">
        <v>168.63</v>
      </c>
      <c r="H299" s="90"/>
      <c r="I299" s="91"/>
      <c r="J299" s="92"/>
      <c r="K299" s="93"/>
      <c r="L299" s="93"/>
      <c r="M299" s="93"/>
      <c r="N299" s="93"/>
      <c r="O299" s="93"/>
      <c r="P299" s="93"/>
      <c r="Q299" s="93"/>
      <c r="R299" s="93"/>
      <c r="S299" s="93"/>
      <c r="T299" s="93"/>
      <c r="U299" s="91"/>
    </row>
    <row r="300" spans="1:21" s="94" customFormat="1" x14ac:dyDescent="0.2">
      <c r="A300" s="29" t="s">
        <v>435</v>
      </c>
      <c r="B300" s="112" t="s">
        <v>425</v>
      </c>
      <c r="C300" s="174"/>
      <c r="D300" s="27"/>
      <c r="E300" s="113"/>
      <c r="F300" s="114"/>
      <c r="G300" s="115">
        <f>SUM(G301)</f>
        <v>3156.15</v>
      </c>
      <c r="H300" s="116"/>
      <c r="I300" s="117"/>
      <c r="J300" s="118"/>
      <c r="K300" s="119"/>
      <c r="L300" s="119"/>
      <c r="M300" s="119"/>
      <c r="N300" s="119"/>
      <c r="O300" s="119"/>
      <c r="P300" s="119"/>
      <c r="Q300" s="119"/>
      <c r="R300" s="119"/>
      <c r="S300" s="119"/>
      <c r="T300" s="119"/>
      <c r="U300" s="117"/>
    </row>
    <row r="301" spans="1:21" s="94" customFormat="1" x14ac:dyDescent="0.2">
      <c r="A301" s="86"/>
      <c r="B301" s="87"/>
      <c r="C301" s="87" t="s">
        <v>381</v>
      </c>
      <c r="D301" s="28" t="s">
        <v>6</v>
      </c>
      <c r="E301" s="59">
        <v>397</v>
      </c>
      <c r="F301" s="88">
        <v>7.95</v>
      </c>
      <c r="G301" s="89">
        <v>3156.15</v>
      </c>
      <c r="H301" s="90"/>
      <c r="I301" s="91"/>
      <c r="J301" s="92"/>
      <c r="K301" s="93"/>
      <c r="L301" s="93"/>
      <c r="M301" s="93"/>
      <c r="N301" s="93"/>
      <c r="O301" s="93"/>
      <c r="P301" s="93"/>
      <c r="Q301" s="93"/>
      <c r="R301" s="93"/>
      <c r="S301" s="93"/>
      <c r="T301" s="93"/>
      <c r="U301" s="91"/>
    </row>
    <row r="302" spans="1:21" s="94" customFormat="1" x14ac:dyDescent="0.2">
      <c r="A302" s="29" t="s">
        <v>436</v>
      </c>
      <c r="B302" s="112" t="s">
        <v>62</v>
      </c>
      <c r="C302" s="174"/>
      <c r="D302" s="27"/>
      <c r="E302" s="113"/>
      <c r="F302" s="114"/>
      <c r="G302" s="115">
        <f>SUM(G303:G305)</f>
        <v>2289.4499999999998</v>
      </c>
      <c r="H302" s="116"/>
      <c r="I302" s="117"/>
      <c r="J302" s="118"/>
      <c r="K302" s="119"/>
      <c r="L302" s="119"/>
      <c r="M302" s="119"/>
      <c r="N302" s="119"/>
      <c r="O302" s="119"/>
      <c r="P302" s="119"/>
      <c r="Q302" s="119"/>
      <c r="R302" s="119"/>
      <c r="S302" s="119"/>
      <c r="T302" s="119"/>
      <c r="U302" s="117"/>
    </row>
    <row r="303" spans="1:21" s="94" customFormat="1" x14ac:dyDescent="0.2">
      <c r="A303" s="86"/>
      <c r="B303" s="87"/>
      <c r="C303" s="87" t="s">
        <v>382</v>
      </c>
      <c r="D303" s="28" t="s">
        <v>43</v>
      </c>
      <c r="E303" s="59">
        <v>3384</v>
      </c>
      <c r="F303" s="88">
        <v>0.41</v>
      </c>
      <c r="G303" s="89">
        <v>1387.44</v>
      </c>
      <c r="H303" s="90"/>
      <c r="I303" s="91"/>
      <c r="J303" s="92"/>
      <c r="K303" s="93"/>
      <c r="L303" s="93"/>
      <c r="M303" s="93"/>
      <c r="N303" s="93"/>
      <c r="O303" s="93"/>
      <c r="P303" s="93"/>
      <c r="Q303" s="93"/>
      <c r="R303" s="93"/>
      <c r="S303" s="93"/>
      <c r="T303" s="93"/>
      <c r="U303" s="91"/>
    </row>
    <row r="304" spans="1:21" s="94" customFormat="1" x14ac:dyDescent="0.2">
      <c r="A304" s="86"/>
      <c r="B304" s="87"/>
      <c r="C304" s="87" t="s">
        <v>383</v>
      </c>
      <c r="D304" s="28" t="s">
        <v>43</v>
      </c>
      <c r="E304" s="59">
        <v>217</v>
      </c>
      <c r="F304" s="88">
        <v>0.34</v>
      </c>
      <c r="G304" s="89">
        <v>73.78</v>
      </c>
      <c r="H304" s="90"/>
      <c r="I304" s="91"/>
      <c r="J304" s="92"/>
      <c r="K304" s="93"/>
      <c r="L304" s="93"/>
      <c r="M304" s="93"/>
      <c r="N304" s="93"/>
      <c r="O304" s="93"/>
      <c r="P304" s="93"/>
      <c r="Q304" s="93"/>
      <c r="R304" s="93"/>
      <c r="S304" s="93"/>
      <c r="T304" s="93"/>
      <c r="U304" s="91"/>
    </row>
    <row r="305" spans="1:22" s="94" customFormat="1" x14ac:dyDescent="0.2">
      <c r="A305" s="86"/>
      <c r="B305" s="87"/>
      <c r="C305" s="87" t="s">
        <v>384</v>
      </c>
      <c r="D305" s="28" t="s">
        <v>43</v>
      </c>
      <c r="E305" s="59">
        <v>3601</v>
      </c>
      <c r="F305" s="88">
        <v>0.23</v>
      </c>
      <c r="G305" s="89">
        <v>828.23</v>
      </c>
      <c r="H305" s="90"/>
      <c r="I305" s="91"/>
      <c r="J305" s="92"/>
      <c r="K305" s="93"/>
      <c r="L305" s="93"/>
      <c r="M305" s="93"/>
      <c r="N305" s="93"/>
      <c r="O305" s="93"/>
      <c r="P305" s="93"/>
      <c r="Q305" s="93"/>
      <c r="R305" s="93"/>
      <c r="S305" s="93"/>
      <c r="T305" s="93"/>
      <c r="U305" s="91"/>
    </row>
    <row r="306" spans="1:22" s="58" customFormat="1" ht="15.75" customHeight="1" x14ac:dyDescent="0.2">
      <c r="A306" s="130" t="s">
        <v>437</v>
      </c>
      <c r="B306" s="131" t="s">
        <v>60</v>
      </c>
      <c r="C306" s="175"/>
      <c r="D306" s="132"/>
      <c r="E306" s="133"/>
      <c r="F306" s="134"/>
      <c r="G306" s="135">
        <f>SUM(G307:G310)</f>
        <v>37120.25</v>
      </c>
      <c r="H306" s="136"/>
      <c r="I306" s="137"/>
      <c r="J306" s="138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7"/>
    </row>
    <row r="307" spans="1:22" s="94" customFormat="1" ht="31.5" x14ac:dyDescent="0.2">
      <c r="A307" s="86" t="s">
        <v>438</v>
      </c>
      <c r="B307" s="87" t="s">
        <v>63</v>
      </c>
      <c r="C307" s="87"/>
      <c r="D307" s="28"/>
      <c r="E307" s="59"/>
      <c r="F307" s="88"/>
      <c r="G307" s="89">
        <v>15953.24</v>
      </c>
      <c r="H307" s="90"/>
      <c r="I307" s="91"/>
      <c r="J307" s="92"/>
      <c r="K307" s="93"/>
      <c r="L307" s="93"/>
      <c r="M307" s="93"/>
      <c r="N307" s="93"/>
      <c r="O307" s="93"/>
      <c r="P307" s="93"/>
      <c r="Q307" s="93"/>
      <c r="R307" s="93"/>
      <c r="S307" s="93"/>
      <c r="T307" s="93"/>
      <c r="U307" s="91"/>
    </row>
    <row r="308" spans="1:22" s="94" customFormat="1" x14ac:dyDescent="0.2">
      <c r="A308" s="86" t="s">
        <v>439</v>
      </c>
      <c r="B308" s="87" t="s">
        <v>64</v>
      </c>
      <c r="C308" s="87"/>
      <c r="D308" s="28"/>
      <c r="E308" s="59"/>
      <c r="F308" s="88"/>
      <c r="G308" s="89">
        <v>11330.16</v>
      </c>
      <c r="H308" s="90"/>
      <c r="I308" s="91"/>
      <c r="J308" s="92"/>
      <c r="K308" s="93"/>
      <c r="L308" s="93"/>
      <c r="M308" s="93"/>
      <c r="N308" s="93"/>
      <c r="O308" s="93"/>
      <c r="P308" s="93"/>
      <c r="Q308" s="93"/>
      <c r="R308" s="93"/>
      <c r="S308" s="93"/>
      <c r="T308" s="93"/>
      <c r="U308" s="91"/>
    </row>
    <row r="309" spans="1:22" s="94" customFormat="1" x14ac:dyDescent="0.2">
      <c r="A309" s="86" t="s">
        <v>440</v>
      </c>
      <c r="B309" s="87" t="s">
        <v>65</v>
      </c>
      <c r="C309" s="87"/>
      <c r="D309" s="28"/>
      <c r="E309" s="59"/>
      <c r="F309" s="88"/>
      <c r="G309" s="89">
        <v>4357.75</v>
      </c>
      <c r="H309" s="90"/>
      <c r="I309" s="91"/>
      <c r="J309" s="92"/>
      <c r="K309" s="93"/>
      <c r="L309" s="93"/>
      <c r="M309" s="93"/>
      <c r="N309" s="93"/>
      <c r="O309" s="93"/>
      <c r="P309" s="93"/>
      <c r="Q309" s="93"/>
      <c r="R309" s="93"/>
      <c r="S309" s="93"/>
      <c r="T309" s="93"/>
      <c r="U309" s="91"/>
    </row>
    <row r="310" spans="1:22" s="94" customFormat="1" x14ac:dyDescent="0.2">
      <c r="A310" s="86" t="s">
        <v>441</v>
      </c>
      <c r="B310" s="87" t="s">
        <v>442</v>
      </c>
      <c r="C310" s="87"/>
      <c r="D310" s="28"/>
      <c r="E310" s="59"/>
      <c r="F310" s="88"/>
      <c r="G310" s="89">
        <v>5479.1</v>
      </c>
      <c r="H310" s="90"/>
      <c r="I310" s="91"/>
      <c r="J310" s="92"/>
      <c r="K310" s="93"/>
      <c r="L310" s="93"/>
      <c r="M310" s="93"/>
      <c r="N310" s="93"/>
      <c r="O310" s="93"/>
      <c r="P310" s="93"/>
      <c r="Q310" s="93"/>
      <c r="R310" s="93"/>
      <c r="S310" s="93"/>
      <c r="T310" s="93"/>
      <c r="U310" s="91"/>
    </row>
    <row r="311" spans="1:22" ht="16.5" thickBot="1" x14ac:dyDescent="0.25">
      <c r="A311" s="226"/>
      <c r="B311" s="227"/>
      <c r="C311" s="228"/>
      <c r="D311" s="227"/>
      <c r="E311" s="227"/>
      <c r="F311" s="227"/>
      <c r="G311" s="227"/>
      <c r="H311" s="227"/>
      <c r="I311" s="227"/>
      <c r="J311" s="227"/>
      <c r="K311" s="227"/>
      <c r="L311" s="227"/>
      <c r="M311" s="227"/>
      <c r="N311" s="227"/>
      <c r="O311" s="227"/>
      <c r="P311" s="227"/>
      <c r="Q311" s="227"/>
      <c r="R311" s="227"/>
      <c r="S311" s="227"/>
      <c r="T311" s="227"/>
      <c r="U311" s="210"/>
      <c r="V311" s="76"/>
    </row>
    <row r="312" spans="1:22" s="150" customFormat="1" ht="37.5" x14ac:dyDescent="0.2">
      <c r="A312" s="199" t="s">
        <v>337</v>
      </c>
      <c r="B312" s="200" t="s">
        <v>443</v>
      </c>
      <c r="C312" s="201"/>
      <c r="D312" s="202" t="s">
        <v>39</v>
      </c>
      <c r="E312" s="203"/>
      <c r="F312" s="204"/>
      <c r="G312" s="205">
        <f>SUM(G313,G319,G321,G323,G325,G328,G331,G333,G335,G337,G339)</f>
        <v>23666.590000000007</v>
      </c>
      <c r="H312" s="206"/>
      <c r="I312" s="207"/>
      <c r="J312" s="208"/>
      <c r="K312" s="209"/>
      <c r="L312" s="209"/>
      <c r="M312" s="209"/>
      <c r="N312" s="209"/>
      <c r="O312" s="209"/>
      <c r="P312" s="209"/>
      <c r="Q312" s="209"/>
      <c r="R312" s="209"/>
      <c r="S312" s="209"/>
      <c r="T312" s="209"/>
      <c r="U312" s="207"/>
    </row>
    <row r="313" spans="1:22" s="58" customFormat="1" x14ac:dyDescent="0.2">
      <c r="A313" s="79" t="s">
        <v>29</v>
      </c>
      <c r="B313" s="55" t="s">
        <v>680</v>
      </c>
      <c r="C313" s="174"/>
      <c r="D313" s="56"/>
      <c r="E313" s="57"/>
      <c r="F313" s="80"/>
      <c r="G313" s="81">
        <f>SUM(G314:G318)</f>
        <v>2560.5800000000004</v>
      </c>
      <c r="H313" s="82"/>
      <c r="I313" s="83"/>
      <c r="J313" s="84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3"/>
    </row>
    <row r="314" spans="1:22" s="94" customFormat="1" ht="47.25" x14ac:dyDescent="0.2">
      <c r="A314" s="86" t="s">
        <v>473</v>
      </c>
      <c r="B314" s="87" t="s">
        <v>444</v>
      </c>
      <c r="C314" s="87" t="s">
        <v>445</v>
      </c>
      <c r="D314" s="28" t="s">
        <v>43</v>
      </c>
      <c r="E314" s="59">
        <v>27</v>
      </c>
      <c r="F314" s="88">
        <v>88.71</v>
      </c>
      <c r="G314" s="89">
        <v>2395.17</v>
      </c>
      <c r="H314" s="90"/>
      <c r="I314" s="91"/>
      <c r="J314" s="92"/>
      <c r="K314" s="93"/>
      <c r="L314" s="93"/>
      <c r="M314" s="93"/>
      <c r="N314" s="93"/>
      <c r="O314" s="93"/>
      <c r="P314" s="93"/>
      <c r="Q314" s="93"/>
      <c r="R314" s="93"/>
      <c r="S314" s="93"/>
      <c r="T314" s="93"/>
      <c r="U314" s="91"/>
    </row>
    <row r="315" spans="1:22" s="94" customFormat="1" ht="47.25" x14ac:dyDescent="0.2">
      <c r="A315" s="86" t="s">
        <v>474</v>
      </c>
      <c r="B315" s="87" t="s">
        <v>446</v>
      </c>
      <c r="C315" s="87" t="s">
        <v>447</v>
      </c>
      <c r="D315" s="28" t="s">
        <v>448</v>
      </c>
      <c r="E315" s="59">
        <v>0.34</v>
      </c>
      <c r="F315" s="88">
        <v>416.06</v>
      </c>
      <c r="G315" s="89">
        <v>141.46</v>
      </c>
      <c r="H315" s="90"/>
      <c r="I315" s="91"/>
      <c r="J315" s="92"/>
      <c r="K315" s="93"/>
      <c r="L315" s="93"/>
      <c r="M315" s="93"/>
      <c r="N315" s="93"/>
      <c r="O315" s="93"/>
      <c r="P315" s="93"/>
      <c r="Q315" s="93"/>
      <c r="R315" s="93"/>
      <c r="S315" s="93"/>
      <c r="T315" s="93"/>
      <c r="U315" s="91"/>
    </row>
    <row r="316" spans="1:22" s="94" customFormat="1" ht="31.5" x14ac:dyDescent="0.2">
      <c r="A316" s="86" t="s">
        <v>475</v>
      </c>
      <c r="B316" s="87" t="s">
        <v>449</v>
      </c>
      <c r="C316" s="87" t="s">
        <v>450</v>
      </c>
      <c r="D316" s="28" t="s">
        <v>448</v>
      </c>
      <c r="E316" s="59">
        <v>0.02</v>
      </c>
      <c r="F316" s="88">
        <v>303.5</v>
      </c>
      <c r="G316" s="89">
        <v>6.07</v>
      </c>
      <c r="H316" s="90"/>
      <c r="I316" s="91"/>
      <c r="J316" s="92"/>
      <c r="K316" s="93"/>
      <c r="L316" s="93"/>
      <c r="M316" s="93"/>
      <c r="N316" s="93"/>
      <c r="O316" s="93"/>
      <c r="P316" s="93"/>
      <c r="Q316" s="93"/>
      <c r="R316" s="93"/>
      <c r="S316" s="93"/>
      <c r="T316" s="93"/>
      <c r="U316" s="91"/>
    </row>
    <row r="317" spans="1:22" s="94" customFormat="1" x14ac:dyDescent="0.2">
      <c r="A317" s="120" t="s">
        <v>681</v>
      </c>
      <c r="B317" s="123" t="s">
        <v>451</v>
      </c>
      <c r="C317" s="87" t="s">
        <v>452</v>
      </c>
      <c r="D317" s="28" t="s">
        <v>453</v>
      </c>
      <c r="E317" s="59">
        <v>0.93</v>
      </c>
      <c r="F317" s="88">
        <v>13.11</v>
      </c>
      <c r="G317" s="89">
        <v>12.19</v>
      </c>
      <c r="H317" s="90"/>
      <c r="I317" s="91"/>
      <c r="J317" s="92"/>
      <c r="K317" s="93"/>
      <c r="L317" s="93"/>
      <c r="M317" s="93"/>
      <c r="N317" s="93"/>
      <c r="O317" s="93"/>
      <c r="P317" s="93"/>
      <c r="Q317" s="93"/>
      <c r="R317" s="93"/>
      <c r="S317" s="93"/>
      <c r="T317" s="93"/>
      <c r="U317" s="91"/>
    </row>
    <row r="318" spans="1:22" s="94" customFormat="1" x14ac:dyDescent="0.2">
      <c r="A318" s="180"/>
      <c r="B318" s="181"/>
      <c r="C318" s="87" t="s">
        <v>454</v>
      </c>
      <c r="D318" s="28" t="s">
        <v>455</v>
      </c>
      <c r="E318" s="59">
        <v>0.8</v>
      </c>
      <c r="F318" s="88">
        <v>7.11</v>
      </c>
      <c r="G318" s="89">
        <v>5.69</v>
      </c>
      <c r="H318" s="90"/>
      <c r="I318" s="91"/>
      <c r="J318" s="92"/>
      <c r="K318" s="93"/>
      <c r="L318" s="93"/>
      <c r="M318" s="93"/>
      <c r="N318" s="93"/>
      <c r="O318" s="93"/>
      <c r="P318" s="93"/>
      <c r="Q318" s="93"/>
      <c r="R318" s="93"/>
      <c r="S318" s="93"/>
      <c r="T318" s="93"/>
      <c r="U318" s="91"/>
    </row>
    <row r="319" spans="1:22" s="58" customFormat="1" x14ac:dyDescent="0.2">
      <c r="A319" s="79" t="s">
        <v>476</v>
      </c>
      <c r="B319" s="55" t="s">
        <v>683</v>
      </c>
      <c r="C319" s="174"/>
      <c r="D319" s="56"/>
      <c r="E319" s="57"/>
      <c r="F319" s="80"/>
      <c r="G319" s="81">
        <f>SUM(G320)</f>
        <v>15150.3</v>
      </c>
      <c r="H319" s="82"/>
      <c r="I319" s="83"/>
      <c r="J319" s="84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3"/>
    </row>
    <row r="320" spans="1:22" s="94" customFormat="1" ht="47.25" x14ac:dyDescent="0.2">
      <c r="A320" s="86" t="s">
        <v>682</v>
      </c>
      <c r="B320" s="87" t="s">
        <v>456</v>
      </c>
      <c r="C320" s="87" t="s">
        <v>569</v>
      </c>
      <c r="D320" s="28" t="s">
        <v>57</v>
      </c>
      <c r="E320" s="59">
        <v>1</v>
      </c>
      <c r="F320" s="88">
        <v>15150.3</v>
      </c>
      <c r="G320" s="89">
        <v>15150.3</v>
      </c>
      <c r="H320" s="90"/>
      <c r="I320" s="91"/>
      <c r="J320" s="92"/>
      <c r="K320" s="93"/>
      <c r="L320" s="93"/>
      <c r="M320" s="93"/>
      <c r="N320" s="93"/>
      <c r="O320" s="93"/>
      <c r="P320" s="93"/>
      <c r="Q320" s="93"/>
      <c r="R320" s="93"/>
      <c r="S320" s="93"/>
      <c r="T320" s="93"/>
      <c r="U320" s="91"/>
    </row>
    <row r="321" spans="1:21" s="58" customFormat="1" x14ac:dyDescent="0.2">
      <c r="A321" s="79" t="s">
        <v>477</v>
      </c>
      <c r="B321" s="55" t="s">
        <v>457</v>
      </c>
      <c r="C321" s="174"/>
      <c r="D321" s="56"/>
      <c r="E321" s="57"/>
      <c r="F321" s="80"/>
      <c r="G321" s="81">
        <f>SUM(G322)</f>
        <v>42.58</v>
      </c>
      <c r="H321" s="82"/>
      <c r="I321" s="83"/>
      <c r="J321" s="84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3"/>
    </row>
    <row r="322" spans="1:21" s="94" customFormat="1" ht="31.5" x14ac:dyDescent="0.2">
      <c r="A322" s="86"/>
      <c r="B322" s="87"/>
      <c r="C322" s="87" t="s">
        <v>458</v>
      </c>
      <c r="D322" s="28" t="s">
        <v>448</v>
      </c>
      <c r="E322" s="59">
        <v>0.06</v>
      </c>
      <c r="F322" s="88">
        <v>709.67</v>
      </c>
      <c r="G322" s="89">
        <v>42.58</v>
      </c>
      <c r="H322" s="90"/>
      <c r="I322" s="91"/>
      <c r="J322" s="92"/>
      <c r="K322" s="93"/>
      <c r="L322" s="93"/>
      <c r="M322" s="93"/>
      <c r="N322" s="93"/>
      <c r="O322" s="93"/>
      <c r="P322" s="93"/>
      <c r="Q322" s="93"/>
      <c r="R322" s="93"/>
      <c r="S322" s="93"/>
      <c r="T322" s="93"/>
      <c r="U322" s="91"/>
    </row>
    <row r="323" spans="1:21" s="58" customFormat="1" x14ac:dyDescent="0.2">
      <c r="A323" s="79" t="s">
        <v>478</v>
      </c>
      <c r="B323" s="55" t="s">
        <v>459</v>
      </c>
      <c r="C323" s="174"/>
      <c r="D323" s="56"/>
      <c r="E323" s="57"/>
      <c r="F323" s="80"/>
      <c r="G323" s="81">
        <f>SUM(G324)</f>
        <v>242.99</v>
      </c>
      <c r="H323" s="82"/>
      <c r="I323" s="83"/>
      <c r="J323" s="84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3"/>
    </row>
    <row r="324" spans="1:21" s="94" customFormat="1" ht="31.5" x14ac:dyDescent="0.2">
      <c r="A324" s="86"/>
      <c r="B324" s="87"/>
      <c r="C324" s="87" t="s">
        <v>460</v>
      </c>
      <c r="D324" s="28" t="s">
        <v>57</v>
      </c>
      <c r="E324" s="59">
        <v>1</v>
      </c>
      <c r="F324" s="88">
        <v>242.99</v>
      </c>
      <c r="G324" s="89">
        <v>242.99</v>
      </c>
      <c r="H324" s="90"/>
      <c r="I324" s="91"/>
      <c r="J324" s="92"/>
      <c r="K324" s="93"/>
      <c r="L324" s="93"/>
      <c r="M324" s="93"/>
      <c r="N324" s="93"/>
      <c r="O324" s="93"/>
      <c r="P324" s="93"/>
      <c r="Q324" s="93"/>
      <c r="R324" s="93"/>
      <c r="S324" s="93"/>
      <c r="T324" s="93"/>
      <c r="U324" s="91"/>
    </row>
    <row r="325" spans="1:21" s="58" customFormat="1" x14ac:dyDescent="0.2">
      <c r="A325" s="79" t="s">
        <v>479</v>
      </c>
      <c r="B325" s="55" t="s">
        <v>461</v>
      </c>
      <c r="C325" s="174"/>
      <c r="D325" s="56"/>
      <c r="E325" s="57"/>
      <c r="F325" s="80"/>
      <c r="G325" s="81">
        <f>SUM(G326:G327)</f>
        <v>1142.18</v>
      </c>
      <c r="H325" s="82"/>
      <c r="I325" s="83"/>
      <c r="J325" s="84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3"/>
    </row>
    <row r="326" spans="1:21" s="94" customFormat="1" ht="31.5" x14ac:dyDescent="0.2">
      <c r="A326" s="120"/>
      <c r="B326" s="123"/>
      <c r="C326" s="87" t="s">
        <v>462</v>
      </c>
      <c r="D326" s="28" t="s">
        <v>43</v>
      </c>
      <c r="E326" s="59">
        <v>774</v>
      </c>
      <c r="F326" s="88">
        <v>1.36</v>
      </c>
      <c r="G326" s="89">
        <v>1052.6400000000001</v>
      </c>
      <c r="H326" s="90"/>
      <c r="I326" s="91"/>
      <c r="J326" s="92"/>
      <c r="K326" s="93"/>
      <c r="L326" s="93"/>
      <c r="M326" s="93"/>
      <c r="N326" s="93"/>
      <c r="O326" s="93"/>
      <c r="P326" s="93"/>
      <c r="Q326" s="93"/>
      <c r="R326" s="93"/>
      <c r="S326" s="93"/>
      <c r="T326" s="93"/>
      <c r="U326" s="91"/>
    </row>
    <row r="327" spans="1:21" s="94" customFormat="1" x14ac:dyDescent="0.2">
      <c r="A327" s="180"/>
      <c r="B327" s="181"/>
      <c r="C327" s="87" t="s">
        <v>463</v>
      </c>
      <c r="D327" s="28" t="s">
        <v>43</v>
      </c>
      <c r="E327" s="59">
        <v>190.5</v>
      </c>
      <c r="F327" s="88">
        <v>0.47</v>
      </c>
      <c r="G327" s="89">
        <v>89.54</v>
      </c>
      <c r="H327" s="90"/>
      <c r="I327" s="91"/>
      <c r="J327" s="92"/>
      <c r="K327" s="93"/>
      <c r="L327" s="93"/>
      <c r="M327" s="93"/>
      <c r="N327" s="93"/>
      <c r="O327" s="93"/>
      <c r="P327" s="93"/>
      <c r="Q327" s="93"/>
      <c r="R327" s="93"/>
      <c r="S327" s="93"/>
      <c r="T327" s="93"/>
      <c r="U327" s="91"/>
    </row>
    <row r="328" spans="1:21" s="58" customFormat="1" x14ac:dyDescent="0.2">
      <c r="A328" s="79" t="s">
        <v>480</v>
      </c>
      <c r="B328" s="55" t="s">
        <v>464</v>
      </c>
      <c r="C328" s="174"/>
      <c r="D328" s="56"/>
      <c r="E328" s="57"/>
      <c r="F328" s="80"/>
      <c r="G328" s="81">
        <f>SUM(G329:G330)</f>
        <v>485.75</v>
      </c>
      <c r="H328" s="82"/>
      <c r="I328" s="83"/>
      <c r="J328" s="84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3"/>
    </row>
    <row r="329" spans="1:21" s="94" customFormat="1" x14ac:dyDescent="0.2">
      <c r="A329" s="120"/>
      <c r="B329" s="123"/>
      <c r="C329" s="87" t="s">
        <v>465</v>
      </c>
      <c r="D329" s="28" t="s">
        <v>6</v>
      </c>
      <c r="E329" s="59">
        <v>47</v>
      </c>
      <c r="F329" s="88">
        <v>8.7899999999999991</v>
      </c>
      <c r="G329" s="89">
        <v>413.13</v>
      </c>
      <c r="H329" s="90"/>
      <c r="I329" s="91"/>
      <c r="J329" s="92"/>
      <c r="K329" s="93"/>
      <c r="L329" s="93"/>
      <c r="M329" s="93"/>
      <c r="N329" s="93"/>
      <c r="O329" s="93"/>
      <c r="P329" s="93"/>
      <c r="Q329" s="93"/>
      <c r="R329" s="93"/>
      <c r="S329" s="93"/>
      <c r="T329" s="93"/>
      <c r="U329" s="91"/>
    </row>
    <row r="330" spans="1:21" s="94" customFormat="1" x14ac:dyDescent="0.2">
      <c r="A330" s="180"/>
      <c r="B330" s="181"/>
      <c r="C330" s="87" t="s">
        <v>466</v>
      </c>
      <c r="D330" s="28" t="s">
        <v>6</v>
      </c>
      <c r="E330" s="59">
        <v>23.5</v>
      </c>
      <c r="F330" s="88">
        <v>3.09</v>
      </c>
      <c r="G330" s="89">
        <v>72.62</v>
      </c>
      <c r="H330" s="90"/>
      <c r="I330" s="91"/>
      <c r="J330" s="92"/>
      <c r="K330" s="93"/>
      <c r="L330" s="93"/>
      <c r="M330" s="93"/>
      <c r="N330" s="93"/>
      <c r="O330" s="93"/>
      <c r="P330" s="93"/>
      <c r="Q330" s="93"/>
      <c r="R330" s="93"/>
      <c r="S330" s="93"/>
      <c r="T330" s="93"/>
      <c r="U330" s="91"/>
    </row>
    <row r="331" spans="1:21" s="58" customFormat="1" x14ac:dyDescent="0.2">
      <c r="A331" s="79" t="s">
        <v>481</v>
      </c>
      <c r="B331" s="55" t="s">
        <v>104</v>
      </c>
      <c r="C331" s="174"/>
      <c r="D331" s="56"/>
      <c r="E331" s="57"/>
      <c r="F331" s="80"/>
      <c r="G331" s="81">
        <f>SUM(G332)</f>
        <v>504.9</v>
      </c>
      <c r="H331" s="82"/>
      <c r="I331" s="83"/>
      <c r="J331" s="84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3"/>
    </row>
    <row r="332" spans="1:21" s="94" customFormat="1" ht="31.5" x14ac:dyDescent="0.2">
      <c r="A332" s="86"/>
      <c r="B332" s="87"/>
      <c r="C332" s="87" t="s">
        <v>467</v>
      </c>
      <c r="D332" s="28" t="s">
        <v>6</v>
      </c>
      <c r="E332" s="59">
        <v>33</v>
      </c>
      <c r="F332" s="88">
        <v>15.3</v>
      </c>
      <c r="G332" s="89">
        <v>504.9</v>
      </c>
      <c r="H332" s="90"/>
      <c r="I332" s="91"/>
      <c r="J332" s="92"/>
      <c r="K332" s="93"/>
      <c r="L332" s="93"/>
      <c r="M332" s="93"/>
      <c r="N332" s="93"/>
      <c r="O332" s="93"/>
      <c r="P332" s="93"/>
      <c r="Q332" s="93"/>
      <c r="R332" s="93"/>
      <c r="S332" s="93"/>
      <c r="T332" s="93"/>
      <c r="U332" s="91"/>
    </row>
    <row r="333" spans="1:21" s="58" customFormat="1" x14ac:dyDescent="0.2">
      <c r="A333" s="79" t="s">
        <v>482</v>
      </c>
      <c r="B333" s="55" t="s">
        <v>58</v>
      </c>
      <c r="C333" s="174"/>
      <c r="D333" s="56"/>
      <c r="E333" s="57"/>
      <c r="F333" s="80"/>
      <c r="G333" s="81">
        <f>SUM(G334)</f>
        <v>1442.61</v>
      </c>
      <c r="H333" s="82"/>
      <c r="I333" s="83"/>
      <c r="J333" s="84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3"/>
    </row>
    <row r="334" spans="1:21" s="94" customFormat="1" ht="31.5" x14ac:dyDescent="0.2">
      <c r="A334" s="86"/>
      <c r="B334" s="87"/>
      <c r="C334" s="87" t="s">
        <v>468</v>
      </c>
      <c r="D334" s="28" t="s">
        <v>6</v>
      </c>
      <c r="E334" s="59">
        <v>13.5</v>
      </c>
      <c r="F334" s="88">
        <v>106.86</v>
      </c>
      <c r="G334" s="89">
        <v>1442.61</v>
      </c>
      <c r="H334" s="90"/>
      <c r="I334" s="91"/>
      <c r="J334" s="92"/>
      <c r="K334" s="93"/>
      <c r="L334" s="93"/>
      <c r="M334" s="93"/>
      <c r="N334" s="93"/>
      <c r="O334" s="93"/>
      <c r="P334" s="93"/>
      <c r="Q334" s="93"/>
      <c r="R334" s="93"/>
      <c r="S334" s="93"/>
      <c r="T334" s="93"/>
      <c r="U334" s="91"/>
    </row>
    <row r="335" spans="1:21" s="58" customFormat="1" x14ac:dyDescent="0.2">
      <c r="A335" s="79" t="s">
        <v>483</v>
      </c>
      <c r="B335" s="55" t="s">
        <v>469</v>
      </c>
      <c r="C335" s="174"/>
      <c r="D335" s="56"/>
      <c r="E335" s="57"/>
      <c r="F335" s="80"/>
      <c r="G335" s="81">
        <f>SUM(G336)</f>
        <v>278.99</v>
      </c>
      <c r="H335" s="82"/>
      <c r="I335" s="83"/>
      <c r="J335" s="84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3"/>
    </row>
    <row r="336" spans="1:21" s="94" customFormat="1" x14ac:dyDescent="0.2">
      <c r="A336" s="86"/>
      <c r="B336" s="87"/>
      <c r="C336" s="87" t="s">
        <v>470</v>
      </c>
      <c r="D336" s="28" t="s">
        <v>448</v>
      </c>
      <c r="E336" s="59">
        <v>0.11</v>
      </c>
      <c r="F336" s="88">
        <v>2536.27</v>
      </c>
      <c r="G336" s="89">
        <v>278.99</v>
      </c>
      <c r="H336" s="90"/>
      <c r="I336" s="91"/>
      <c r="J336" s="92"/>
      <c r="K336" s="93"/>
      <c r="L336" s="93"/>
      <c r="M336" s="93"/>
      <c r="N336" s="93"/>
      <c r="O336" s="93"/>
      <c r="P336" s="93"/>
      <c r="Q336" s="93"/>
      <c r="R336" s="93"/>
      <c r="S336" s="93"/>
      <c r="T336" s="93"/>
      <c r="U336" s="91"/>
    </row>
    <row r="337" spans="1:22" s="58" customFormat="1" x14ac:dyDescent="0.2">
      <c r="A337" s="79" t="s">
        <v>484</v>
      </c>
      <c r="B337" s="55" t="s">
        <v>471</v>
      </c>
      <c r="C337" s="174"/>
      <c r="D337" s="56"/>
      <c r="E337" s="57"/>
      <c r="F337" s="80"/>
      <c r="G337" s="81">
        <f>SUM(G338)</f>
        <v>193.8</v>
      </c>
      <c r="H337" s="82"/>
      <c r="I337" s="83"/>
      <c r="J337" s="84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3"/>
    </row>
    <row r="338" spans="1:22" s="94" customFormat="1" ht="31.5" x14ac:dyDescent="0.2">
      <c r="A338" s="86"/>
      <c r="B338" s="87"/>
      <c r="C338" s="87" t="s">
        <v>472</v>
      </c>
      <c r="D338" s="28" t="s">
        <v>6</v>
      </c>
      <c r="E338" s="59">
        <v>7.5</v>
      </c>
      <c r="F338" s="88">
        <v>25.84</v>
      </c>
      <c r="G338" s="89">
        <v>193.8</v>
      </c>
      <c r="H338" s="90"/>
      <c r="I338" s="91"/>
      <c r="J338" s="92"/>
      <c r="K338" s="93"/>
      <c r="L338" s="93"/>
      <c r="M338" s="93"/>
      <c r="N338" s="93"/>
      <c r="O338" s="93"/>
      <c r="P338" s="93"/>
      <c r="Q338" s="93"/>
      <c r="R338" s="93"/>
      <c r="S338" s="93"/>
      <c r="T338" s="93"/>
      <c r="U338" s="91"/>
    </row>
    <row r="339" spans="1:22" s="58" customFormat="1" x14ac:dyDescent="0.2">
      <c r="A339" s="79" t="s">
        <v>485</v>
      </c>
      <c r="B339" s="55" t="s">
        <v>60</v>
      </c>
      <c r="C339" s="174"/>
      <c r="D339" s="56"/>
      <c r="E339" s="57"/>
      <c r="F339" s="80"/>
      <c r="G339" s="81">
        <f>SUM(G340:G343)</f>
        <v>1621.9099999999999</v>
      </c>
      <c r="H339" s="82"/>
      <c r="I339" s="83"/>
      <c r="J339" s="84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3"/>
    </row>
    <row r="340" spans="1:22" s="94" customFormat="1" ht="31.5" x14ac:dyDescent="0.2">
      <c r="A340" s="86" t="s">
        <v>676</v>
      </c>
      <c r="B340" s="87" t="s">
        <v>63</v>
      </c>
      <c r="C340" s="87"/>
      <c r="D340" s="28"/>
      <c r="E340" s="59"/>
      <c r="F340" s="88"/>
      <c r="G340" s="89">
        <v>558.03</v>
      </c>
      <c r="H340" s="90"/>
      <c r="I340" s="91"/>
      <c r="J340" s="92"/>
      <c r="K340" s="93"/>
      <c r="L340" s="93"/>
      <c r="M340" s="93"/>
      <c r="N340" s="93"/>
      <c r="O340" s="93"/>
      <c r="P340" s="93"/>
      <c r="Q340" s="93"/>
      <c r="R340" s="93"/>
      <c r="S340" s="93"/>
      <c r="T340" s="93"/>
      <c r="U340" s="91"/>
    </row>
    <row r="341" spans="1:22" s="94" customFormat="1" x14ac:dyDescent="0.2">
      <c r="A341" s="86" t="s">
        <v>677</v>
      </c>
      <c r="B341" s="87" t="s">
        <v>64</v>
      </c>
      <c r="C341" s="87"/>
      <c r="D341" s="28"/>
      <c r="E341" s="59"/>
      <c r="F341" s="88"/>
      <c r="G341" s="89">
        <v>396.32</v>
      </c>
      <c r="H341" s="90"/>
      <c r="I341" s="91"/>
      <c r="J341" s="92"/>
      <c r="K341" s="93"/>
      <c r="L341" s="93"/>
      <c r="M341" s="93"/>
      <c r="N341" s="93"/>
      <c r="O341" s="93"/>
      <c r="P341" s="93"/>
      <c r="Q341" s="93"/>
      <c r="R341" s="93"/>
      <c r="S341" s="93"/>
      <c r="T341" s="93"/>
      <c r="U341" s="91"/>
    </row>
    <row r="342" spans="1:22" s="94" customFormat="1" x14ac:dyDescent="0.2">
      <c r="A342" s="86" t="s">
        <v>678</v>
      </c>
      <c r="B342" s="87" t="s">
        <v>486</v>
      </c>
      <c r="C342" s="87"/>
      <c r="D342" s="28"/>
      <c r="E342" s="59"/>
      <c r="F342" s="88"/>
      <c r="G342" s="89">
        <v>152.38999999999999</v>
      </c>
      <c r="H342" s="90"/>
      <c r="I342" s="91"/>
      <c r="J342" s="92"/>
      <c r="K342" s="93"/>
      <c r="L342" s="93"/>
      <c r="M342" s="93"/>
      <c r="N342" s="93"/>
      <c r="O342" s="93"/>
      <c r="P342" s="93"/>
      <c r="Q342" s="93"/>
      <c r="R342" s="93"/>
      <c r="S342" s="93"/>
      <c r="T342" s="93"/>
      <c r="U342" s="91"/>
    </row>
    <row r="343" spans="1:22" s="94" customFormat="1" x14ac:dyDescent="0.2">
      <c r="A343" s="86" t="s">
        <v>679</v>
      </c>
      <c r="B343" s="87" t="s">
        <v>442</v>
      </c>
      <c r="C343" s="87"/>
      <c r="D343" s="28"/>
      <c r="E343" s="59"/>
      <c r="F343" s="88"/>
      <c r="G343" s="89">
        <v>515.16999999999996</v>
      </c>
      <c r="H343" s="90"/>
      <c r="I343" s="91"/>
      <c r="J343" s="92"/>
      <c r="K343" s="93"/>
      <c r="L343" s="93"/>
      <c r="M343" s="93"/>
      <c r="N343" s="93"/>
      <c r="O343" s="93"/>
      <c r="P343" s="93"/>
      <c r="Q343" s="93"/>
      <c r="R343" s="93"/>
      <c r="S343" s="93"/>
      <c r="T343" s="93"/>
      <c r="U343" s="91"/>
    </row>
    <row r="344" spans="1:22" ht="16.5" thickBot="1" x14ac:dyDescent="0.25">
      <c r="A344" s="226"/>
      <c r="B344" s="227"/>
      <c r="C344" s="228"/>
      <c r="D344" s="227"/>
      <c r="E344" s="227"/>
      <c r="F344" s="227"/>
      <c r="G344" s="227"/>
      <c r="H344" s="227"/>
      <c r="I344" s="227"/>
      <c r="J344" s="227"/>
      <c r="K344" s="227"/>
      <c r="L344" s="227"/>
      <c r="M344" s="227"/>
      <c r="N344" s="227"/>
      <c r="O344" s="227"/>
      <c r="P344" s="227"/>
      <c r="Q344" s="227"/>
      <c r="R344" s="227"/>
      <c r="S344" s="227"/>
      <c r="T344" s="227"/>
      <c r="U344" s="210"/>
      <c r="V344" s="76"/>
    </row>
    <row r="345" spans="1:22" s="150" customFormat="1" ht="37.5" x14ac:dyDescent="0.2">
      <c r="A345" s="211" t="s">
        <v>488</v>
      </c>
      <c r="B345" s="212" t="s">
        <v>487</v>
      </c>
      <c r="C345" s="213"/>
      <c r="D345" s="214" t="s">
        <v>39</v>
      </c>
      <c r="E345" s="215"/>
      <c r="F345" s="216"/>
      <c r="G345" s="217">
        <f>SUM(G346,G372,G390,G397,G402,G408,G415,G421,G425,G427,G429,G431,G433,G435,G437,G439,G443,G445,G447,G449,G453,G456,G465,G470,G479,G487,G492,G494)</f>
        <v>62516.03</v>
      </c>
      <c r="H345" s="218"/>
      <c r="I345" s="219"/>
      <c r="J345" s="220"/>
      <c r="K345" s="221"/>
      <c r="L345" s="221"/>
      <c r="M345" s="221"/>
      <c r="N345" s="221"/>
      <c r="O345" s="221"/>
      <c r="P345" s="221"/>
      <c r="Q345" s="221"/>
      <c r="R345" s="221"/>
      <c r="S345" s="222" t="s">
        <v>941</v>
      </c>
      <c r="T345" s="222" t="s">
        <v>941</v>
      </c>
      <c r="U345" s="223" t="s">
        <v>941</v>
      </c>
      <c r="V345" s="150" t="s">
        <v>39</v>
      </c>
    </row>
    <row r="346" spans="1:22" s="58" customFormat="1" ht="15.75" customHeight="1" x14ac:dyDescent="0.2">
      <c r="A346" s="130" t="s">
        <v>30</v>
      </c>
      <c r="B346" s="131" t="s">
        <v>489</v>
      </c>
      <c r="C346" s="175"/>
      <c r="D346" s="132"/>
      <c r="E346" s="133"/>
      <c r="F346" s="134"/>
      <c r="G346" s="135">
        <f>SUM(G347:G371)</f>
        <v>7722.48</v>
      </c>
      <c r="H346" s="136"/>
      <c r="I346" s="137"/>
      <c r="J346" s="138"/>
      <c r="K346" s="139"/>
      <c r="L346" s="139"/>
      <c r="M346" s="139"/>
      <c r="N346" s="139"/>
      <c r="O346" s="139"/>
      <c r="P346" s="139"/>
      <c r="Q346" s="139"/>
      <c r="R346" s="139"/>
      <c r="S346" s="189" t="s">
        <v>941</v>
      </c>
      <c r="T346" s="189" t="s">
        <v>941</v>
      </c>
      <c r="U346" s="190" t="s">
        <v>941</v>
      </c>
    </row>
    <row r="347" spans="1:22" s="94" customFormat="1" ht="31.5" x14ac:dyDescent="0.2">
      <c r="A347" s="86" t="s">
        <v>600</v>
      </c>
      <c r="B347" s="87" t="s">
        <v>199</v>
      </c>
      <c r="C347" s="87" t="s">
        <v>490</v>
      </c>
      <c r="D347" s="28" t="s">
        <v>41</v>
      </c>
      <c r="E347" s="59">
        <v>1041</v>
      </c>
      <c r="F347" s="88">
        <v>0.08</v>
      </c>
      <c r="G347" s="89">
        <v>83.28</v>
      </c>
      <c r="H347" s="90"/>
      <c r="I347" s="91"/>
      <c r="J347" s="92"/>
      <c r="K347" s="93"/>
      <c r="L347" s="93"/>
      <c r="M347" s="93"/>
      <c r="N347" s="93"/>
      <c r="O347" s="93"/>
      <c r="P347" s="93"/>
      <c r="Q347" s="93"/>
      <c r="R347" s="93"/>
      <c r="S347" s="191" t="s">
        <v>941</v>
      </c>
      <c r="T347" s="191" t="s">
        <v>941</v>
      </c>
      <c r="U347" s="192" t="s">
        <v>941</v>
      </c>
    </row>
    <row r="348" spans="1:22" s="94" customFormat="1" x14ac:dyDescent="0.2">
      <c r="A348" s="120" t="s">
        <v>601</v>
      </c>
      <c r="B348" s="123" t="s">
        <v>491</v>
      </c>
      <c r="C348" s="87" t="s">
        <v>492</v>
      </c>
      <c r="D348" s="28" t="s">
        <v>41</v>
      </c>
      <c r="E348" s="59">
        <v>15</v>
      </c>
      <c r="F348" s="126">
        <v>13.73</v>
      </c>
      <c r="G348" s="127">
        <v>1462.25</v>
      </c>
      <c r="H348" s="90"/>
      <c r="I348" s="91"/>
      <c r="J348" s="92"/>
      <c r="K348" s="93"/>
      <c r="L348" s="93"/>
      <c r="M348" s="93"/>
      <c r="N348" s="93"/>
      <c r="O348" s="93"/>
      <c r="P348" s="93"/>
      <c r="Q348" s="93"/>
      <c r="R348" s="93"/>
      <c r="S348" s="191" t="s">
        <v>941</v>
      </c>
      <c r="T348" s="191" t="s">
        <v>941</v>
      </c>
      <c r="U348" s="192" t="s">
        <v>941</v>
      </c>
    </row>
    <row r="349" spans="1:22" s="94" customFormat="1" x14ac:dyDescent="0.2">
      <c r="A349" s="177"/>
      <c r="B349" s="178"/>
      <c r="C349" s="87" t="s">
        <v>493</v>
      </c>
      <c r="D349" s="28" t="s">
        <v>41</v>
      </c>
      <c r="E349" s="59">
        <v>91.5</v>
      </c>
      <c r="F349" s="177"/>
      <c r="G349" s="179"/>
      <c r="H349" s="90"/>
      <c r="I349" s="91"/>
      <c r="J349" s="92"/>
      <c r="K349" s="93"/>
      <c r="L349" s="93"/>
      <c r="M349" s="93"/>
      <c r="N349" s="93"/>
      <c r="O349" s="93"/>
      <c r="P349" s="93"/>
      <c r="Q349" s="93"/>
      <c r="R349" s="93"/>
      <c r="S349" s="191" t="s">
        <v>941</v>
      </c>
      <c r="T349" s="191" t="s">
        <v>941</v>
      </c>
      <c r="U349" s="192" t="s">
        <v>941</v>
      </c>
    </row>
    <row r="350" spans="1:22" s="94" customFormat="1" x14ac:dyDescent="0.2">
      <c r="A350" s="180"/>
      <c r="B350" s="181"/>
      <c r="C350" s="87" t="s">
        <v>211</v>
      </c>
      <c r="D350" s="28" t="s">
        <v>212</v>
      </c>
      <c r="E350" s="59">
        <v>7.38</v>
      </c>
      <c r="F350" s="180"/>
      <c r="G350" s="182"/>
      <c r="H350" s="90"/>
      <c r="I350" s="91"/>
      <c r="J350" s="92"/>
      <c r="K350" s="93"/>
      <c r="L350" s="93"/>
      <c r="M350" s="93"/>
      <c r="N350" s="93"/>
      <c r="O350" s="93"/>
      <c r="P350" s="93"/>
      <c r="Q350" s="93"/>
      <c r="R350" s="93"/>
      <c r="S350" s="191" t="s">
        <v>941</v>
      </c>
      <c r="T350" s="191" t="s">
        <v>941</v>
      </c>
      <c r="U350" s="192" t="s">
        <v>941</v>
      </c>
    </row>
    <row r="351" spans="1:22" s="94" customFormat="1" x14ac:dyDescent="0.2">
      <c r="A351" s="120" t="s">
        <v>602</v>
      </c>
      <c r="B351" s="123" t="s">
        <v>494</v>
      </c>
      <c r="C351" s="87" t="s">
        <v>495</v>
      </c>
      <c r="D351" s="28" t="s">
        <v>41</v>
      </c>
      <c r="E351" s="59">
        <v>110</v>
      </c>
      <c r="F351" s="126">
        <v>19.899999999999999</v>
      </c>
      <c r="G351" s="127">
        <v>2189</v>
      </c>
      <c r="H351" s="90"/>
      <c r="I351" s="91"/>
      <c r="J351" s="92"/>
      <c r="K351" s="93"/>
      <c r="L351" s="93"/>
      <c r="M351" s="93"/>
      <c r="N351" s="93"/>
      <c r="O351" s="93"/>
      <c r="P351" s="93"/>
      <c r="Q351" s="93"/>
      <c r="R351" s="93"/>
      <c r="S351" s="191" t="s">
        <v>941</v>
      </c>
      <c r="T351" s="191" t="s">
        <v>941</v>
      </c>
      <c r="U351" s="192" t="s">
        <v>941</v>
      </c>
    </row>
    <row r="352" spans="1:22" s="94" customFormat="1" x14ac:dyDescent="0.2">
      <c r="A352" s="177"/>
      <c r="B352" s="178"/>
      <c r="C352" s="87" t="s">
        <v>211</v>
      </c>
      <c r="D352" s="28" t="s">
        <v>212</v>
      </c>
      <c r="E352" s="59">
        <v>9.83</v>
      </c>
      <c r="F352" s="177"/>
      <c r="G352" s="179"/>
      <c r="H352" s="90"/>
      <c r="I352" s="91"/>
      <c r="J352" s="92"/>
      <c r="K352" s="93"/>
      <c r="L352" s="93"/>
      <c r="M352" s="93"/>
      <c r="N352" s="93"/>
      <c r="O352" s="93"/>
      <c r="P352" s="93"/>
      <c r="Q352" s="93"/>
      <c r="R352" s="93"/>
      <c r="S352" s="191" t="s">
        <v>941</v>
      </c>
      <c r="T352" s="191" t="s">
        <v>941</v>
      </c>
      <c r="U352" s="192" t="s">
        <v>941</v>
      </c>
    </row>
    <row r="353" spans="1:21" s="94" customFormat="1" x14ac:dyDescent="0.2">
      <c r="A353" s="180"/>
      <c r="B353" s="181"/>
      <c r="C353" s="87" t="s">
        <v>217</v>
      </c>
      <c r="D353" s="28" t="s">
        <v>212</v>
      </c>
      <c r="E353" s="59">
        <v>1.21</v>
      </c>
      <c r="F353" s="180"/>
      <c r="G353" s="182"/>
      <c r="H353" s="90"/>
      <c r="I353" s="91"/>
      <c r="J353" s="92"/>
      <c r="K353" s="93"/>
      <c r="L353" s="93"/>
      <c r="M353" s="93"/>
      <c r="N353" s="93"/>
      <c r="O353" s="93"/>
      <c r="P353" s="93"/>
      <c r="Q353" s="93"/>
      <c r="R353" s="93"/>
      <c r="S353" s="191" t="s">
        <v>941</v>
      </c>
      <c r="T353" s="191" t="s">
        <v>941</v>
      </c>
      <c r="U353" s="192" t="s">
        <v>941</v>
      </c>
    </row>
    <row r="354" spans="1:21" s="94" customFormat="1" x14ac:dyDescent="0.2">
      <c r="A354" s="120" t="s">
        <v>603</v>
      </c>
      <c r="B354" s="123" t="s">
        <v>496</v>
      </c>
      <c r="C354" s="87" t="s">
        <v>497</v>
      </c>
      <c r="D354" s="28" t="s">
        <v>41</v>
      </c>
      <c r="E354" s="59">
        <v>12.14</v>
      </c>
      <c r="F354" s="126">
        <v>22.3</v>
      </c>
      <c r="G354" s="127">
        <v>270.72000000000003</v>
      </c>
      <c r="H354" s="90"/>
      <c r="I354" s="91"/>
      <c r="J354" s="92"/>
      <c r="K354" s="93"/>
      <c r="L354" s="93"/>
      <c r="M354" s="93"/>
      <c r="N354" s="93"/>
      <c r="O354" s="93"/>
      <c r="P354" s="93"/>
      <c r="Q354" s="93"/>
      <c r="R354" s="93"/>
      <c r="S354" s="191" t="s">
        <v>941</v>
      </c>
      <c r="T354" s="191" t="s">
        <v>941</v>
      </c>
      <c r="U354" s="192" t="s">
        <v>941</v>
      </c>
    </row>
    <row r="355" spans="1:21" s="94" customFormat="1" x14ac:dyDescent="0.2">
      <c r="A355" s="177"/>
      <c r="B355" s="178"/>
      <c r="C355" s="87" t="s">
        <v>211</v>
      </c>
      <c r="D355" s="28" t="s">
        <v>212</v>
      </c>
      <c r="E355" s="59">
        <v>1.61</v>
      </c>
      <c r="F355" s="177"/>
      <c r="G355" s="179"/>
      <c r="H355" s="90"/>
      <c r="I355" s="91"/>
      <c r="J355" s="92"/>
      <c r="K355" s="93"/>
      <c r="L355" s="93"/>
      <c r="M355" s="93"/>
      <c r="N355" s="93"/>
      <c r="O355" s="93"/>
      <c r="P355" s="93"/>
      <c r="Q355" s="93"/>
      <c r="R355" s="93"/>
      <c r="S355" s="191" t="s">
        <v>941</v>
      </c>
      <c r="T355" s="191" t="s">
        <v>941</v>
      </c>
      <c r="U355" s="192" t="s">
        <v>941</v>
      </c>
    </row>
    <row r="356" spans="1:21" s="94" customFormat="1" x14ac:dyDescent="0.2">
      <c r="A356" s="180"/>
      <c r="B356" s="181"/>
      <c r="C356" s="87" t="s">
        <v>217</v>
      </c>
      <c r="D356" s="28" t="s">
        <v>212</v>
      </c>
      <c r="E356" s="59">
        <v>0.25</v>
      </c>
      <c r="F356" s="180"/>
      <c r="G356" s="182"/>
      <c r="H356" s="90"/>
      <c r="I356" s="91"/>
      <c r="J356" s="92"/>
      <c r="K356" s="93"/>
      <c r="L356" s="93"/>
      <c r="M356" s="93"/>
      <c r="N356" s="93"/>
      <c r="O356" s="93"/>
      <c r="P356" s="93"/>
      <c r="Q356" s="93"/>
      <c r="R356" s="93"/>
      <c r="S356" s="191" t="s">
        <v>941</v>
      </c>
      <c r="T356" s="191" t="s">
        <v>941</v>
      </c>
      <c r="U356" s="192" t="s">
        <v>941</v>
      </c>
    </row>
    <row r="357" spans="1:21" s="94" customFormat="1" x14ac:dyDescent="0.2">
      <c r="A357" s="120" t="s">
        <v>604</v>
      </c>
      <c r="B357" s="123" t="s">
        <v>498</v>
      </c>
      <c r="C357" s="87" t="s">
        <v>495</v>
      </c>
      <c r="D357" s="28" t="s">
        <v>41</v>
      </c>
      <c r="E357" s="59">
        <v>40</v>
      </c>
      <c r="F357" s="126">
        <v>22.35</v>
      </c>
      <c r="G357" s="127">
        <v>894</v>
      </c>
      <c r="H357" s="90"/>
      <c r="I357" s="91"/>
      <c r="J357" s="92"/>
      <c r="K357" s="93"/>
      <c r="L357" s="93"/>
      <c r="M357" s="93"/>
      <c r="N357" s="93"/>
      <c r="O357" s="93"/>
      <c r="P357" s="93"/>
      <c r="Q357" s="93"/>
      <c r="R357" s="93"/>
      <c r="S357" s="191" t="s">
        <v>941</v>
      </c>
      <c r="T357" s="191" t="s">
        <v>941</v>
      </c>
      <c r="U357" s="192" t="s">
        <v>941</v>
      </c>
    </row>
    <row r="358" spans="1:21" s="94" customFormat="1" x14ac:dyDescent="0.2">
      <c r="A358" s="177"/>
      <c r="B358" s="178"/>
      <c r="C358" s="87" t="s">
        <v>211</v>
      </c>
      <c r="D358" s="28" t="s">
        <v>212</v>
      </c>
      <c r="E358" s="59">
        <v>5.1059999999999999</v>
      </c>
      <c r="F358" s="177"/>
      <c r="G358" s="179"/>
      <c r="H358" s="90"/>
      <c r="I358" s="91"/>
      <c r="J358" s="92"/>
      <c r="K358" s="93"/>
      <c r="L358" s="93"/>
      <c r="M358" s="93"/>
      <c r="N358" s="93"/>
      <c r="O358" s="93"/>
      <c r="P358" s="93"/>
      <c r="Q358" s="93"/>
      <c r="R358" s="93"/>
      <c r="S358" s="191" t="s">
        <v>941</v>
      </c>
      <c r="T358" s="191" t="s">
        <v>941</v>
      </c>
      <c r="U358" s="192" t="s">
        <v>941</v>
      </c>
    </row>
    <row r="359" spans="1:21" s="94" customFormat="1" x14ac:dyDescent="0.2">
      <c r="A359" s="180"/>
      <c r="B359" s="181"/>
      <c r="C359" s="87" t="s">
        <v>217</v>
      </c>
      <c r="D359" s="28" t="s">
        <v>212</v>
      </c>
      <c r="E359" s="59">
        <v>0.25</v>
      </c>
      <c r="F359" s="180"/>
      <c r="G359" s="182"/>
      <c r="H359" s="90"/>
      <c r="I359" s="91"/>
      <c r="J359" s="92"/>
      <c r="K359" s="93"/>
      <c r="L359" s="93"/>
      <c r="M359" s="93"/>
      <c r="N359" s="93"/>
      <c r="O359" s="93"/>
      <c r="P359" s="93"/>
      <c r="Q359" s="93"/>
      <c r="R359" s="93"/>
      <c r="S359" s="191" t="s">
        <v>941</v>
      </c>
      <c r="T359" s="191" t="s">
        <v>941</v>
      </c>
      <c r="U359" s="192" t="s">
        <v>941</v>
      </c>
    </row>
    <row r="360" spans="1:21" s="94" customFormat="1" x14ac:dyDescent="0.2">
      <c r="A360" s="120" t="s">
        <v>605</v>
      </c>
      <c r="B360" s="123" t="s">
        <v>499</v>
      </c>
      <c r="C360" s="87" t="s">
        <v>497</v>
      </c>
      <c r="D360" s="28" t="s">
        <v>41</v>
      </c>
      <c r="E360" s="59">
        <v>38.86</v>
      </c>
      <c r="F360" s="126">
        <v>22.86</v>
      </c>
      <c r="G360" s="127">
        <v>888.34</v>
      </c>
      <c r="H360" s="90"/>
      <c r="I360" s="91"/>
      <c r="J360" s="92"/>
      <c r="K360" s="93"/>
      <c r="L360" s="93"/>
      <c r="M360" s="93"/>
      <c r="N360" s="93"/>
      <c r="O360" s="93"/>
      <c r="P360" s="93"/>
      <c r="Q360" s="93"/>
      <c r="R360" s="93"/>
      <c r="S360" s="191" t="s">
        <v>941</v>
      </c>
      <c r="T360" s="191" t="s">
        <v>941</v>
      </c>
      <c r="U360" s="192" t="s">
        <v>941</v>
      </c>
    </row>
    <row r="361" spans="1:21" s="94" customFormat="1" x14ac:dyDescent="0.2">
      <c r="A361" s="177"/>
      <c r="B361" s="178"/>
      <c r="C361" s="87" t="s">
        <v>211</v>
      </c>
      <c r="D361" s="28" t="s">
        <v>212</v>
      </c>
      <c r="E361" s="59">
        <v>6.22</v>
      </c>
      <c r="F361" s="177"/>
      <c r="G361" s="179"/>
      <c r="H361" s="90"/>
      <c r="I361" s="91"/>
      <c r="J361" s="92"/>
      <c r="K361" s="93"/>
      <c r="L361" s="93"/>
      <c r="M361" s="93"/>
      <c r="N361" s="93"/>
      <c r="O361" s="93"/>
      <c r="P361" s="93"/>
      <c r="Q361" s="93"/>
      <c r="R361" s="93"/>
      <c r="S361" s="191" t="s">
        <v>941</v>
      </c>
      <c r="T361" s="191" t="s">
        <v>941</v>
      </c>
      <c r="U361" s="192" t="s">
        <v>941</v>
      </c>
    </row>
    <row r="362" spans="1:21" s="94" customFormat="1" x14ac:dyDescent="0.2">
      <c r="A362" s="180"/>
      <c r="B362" s="181"/>
      <c r="C362" s="87" t="s">
        <v>217</v>
      </c>
      <c r="D362" s="28" t="s">
        <v>212</v>
      </c>
      <c r="E362" s="59">
        <v>0.25</v>
      </c>
      <c r="F362" s="180"/>
      <c r="G362" s="182"/>
      <c r="H362" s="90"/>
      <c r="I362" s="91"/>
      <c r="J362" s="92"/>
      <c r="K362" s="93"/>
      <c r="L362" s="93"/>
      <c r="M362" s="93"/>
      <c r="N362" s="93"/>
      <c r="O362" s="93"/>
      <c r="P362" s="93"/>
      <c r="Q362" s="93"/>
      <c r="R362" s="93"/>
      <c r="S362" s="191" t="s">
        <v>941</v>
      </c>
      <c r="T362" s="191" t="s">
        <v>941</v>
      </c>
      <c r="U362" s="192" t="s">
        <v>941</v>
      </c>
    </row>
    <row r="363" spans="1:21" s="94" customFormat="1" x14ac:dyDescent="0.2">
      <c r="A363" s="86" t="s">
        <v>606</v>
      </c>
      <c r="B363" s="87" t="s">
        <v>197</v>
      </c>
      <c r="C363" s="87" t="s">
        <v>500</v>
      </c>
      <c r="D363" s="28" t="s">
        <v>212</v>
      </c>
      <c r="E363" s="59">
        <v>0.34399999999999997</v>
      </c>
      <c r="F363" s="88">
        <v>96.51</v>
      </c>
      <c r="G363" s="89">
        <v>33.200000000000003</v>
      </c>
      <c r="H363" s="90"/>
      <c r="I363" s="91"/>
      <c r="J363" s="92"/>
      <c r="K363" s="93"/>
      <c r="L363" s="93"/>
      <c r="M363" s="93"/>
      <c r="N363" s="93"/>
      <c r="O363" s="93"/>
      <c r="P363" s="93"/>
      <c r="Q363" s="93"/>
      <c r="R363" s="93"/>
      <c r="S363" s="191" t="s">
        <v>941</v>
      </c>
      <c r="T363" s="191" t="s">
        <v>941</v>
      </c>
      <c r="U363" s="192" t="s">
        <v>941</v>
      </c>
    </row>
    <row r="364" spans="1:21" s="94" customFormat="1" x14ac:dyDescent="0.2">
      <c r="A364" s="120" t="s">
        <v>607</v>
      </c>
      <c r="B364" s="123" t="s">
        <v>501</v>
      </c>
      <c r="C364" s="87" t="s">
        <v>497</v>
      </c>
      <c r="D364" s="28" t="s">
        <v>41</v>
      </c>
      <c r="E364" s="59">
        <v>6.5</v>
      </c>
      <c r="F364" s="126">
        <v>30.96</v>
      </c>
      <c r="G364" s="127">
        <v>201.24</v>
      </c>
      <c r="H364" s="90"/>
      <c r="I364" s="91"/>
      <c r="J364" s="92"/>
      <c r="K364" s="93"/>
      <c r="L364" s="93"/>
      <c r="M364" s="93"/>
      <c r="N364" s="93"/>
      <c r="O364" s="93"/>
      <c r="P364" s="93"/>
      <c r="Q364" s="93"/>
      <c r="R364" s="93"/>
      <c r="S364" s="191" t="s">
        <v>941</v>
      </c>
      <c r="T364" s="191" t="s">
        <v>941</v>
      </c>
      <c r="U364" s="192" t="s">
        <v>941</v>
      </c>
    </row>
    <row r="365" spans="1:21" s="94" customFormat="1" x14ac:dyDescent="0.2">
      <c r="A365" s="177"/>
      <c r="B365" s="178"/>
      <c r="C365" s="87" t="s">
        <v>211</v>
      </c>
      <c r="D365" s="28" t="s">
        <v>212</v>
      </c>
      <c r="E365" s="59">
        <v>1.02</v>
      </c>
      <c r="F365" s="177"/>
      <c r="G365" s="179"/>
      <c r="H365" s="90"/>
      <c r="I365" s="91"/>
      <c r="J365" s="92"/>
      <c r="K365" s="93"/>
      <c r="L365" s="93"/>
      <c r="M365" s="93"/>
      <c r="N365" s="93"/>
      <c r="O365" s="93"/>
      <c r="P365" s="93"/>
      <c r="Q365" s="93"/>
      <c r="R365" s="93"/>
      <c r="S365" s="191" t="s">
        <v>941</v>
      </c>
      <c r="T365" s="191" t="s">
        <v>941</v>
      </c>
      <c r="U365" s="192" t="s">
        <v>941</v>
      </c>
    </row>
    <row r="366" spans="1:21" s="94" customFormat="1" x14ac:dyDescent="0.2">
      <c r="A366" s="180"/>
      <c r="B366" s="181"/>
      <c r="C366" s="87" t="s">
        <v>217</v>
      </c>
      <c r="D366" s="28" t="s">
        <v>212</v>
      </c>
      <c r="E366" s="59">
        <v>0.14000000000000001</v>
      </c>
      <c r="F366" s="180"/>
      <c r="G366" s="182"/>
      <c r="H366" s="90"/>
      <c r="I366" s="91"/>
      <c r="J366" s="92"/>
      <c r="K366" s="93"/>
      <c r="L366" s="93"/>
      <c r="M366" s="93"/>
      <c r="N366" s="93"/>
      <c r="O366" s="93"/>
      <c r="P366" s="93"/>
      <c r="Q366" s="93"/>
      <c r="R366" s="93"/>
      <c r="S366" s="191" t="s">
        <v>941</v>
      </c>
      <c r="T366" s="191" t="s">
        <v>941</v>
      </c>
      <c r="U366" s="192" t="s">
        <v>941</v>
      </c>
    </row>
    <row r="367" spans="1:21" s="94" customFormat="1" x14ac:dyDescent="0.2">
      <c r="A367" s="86" t="s">
        <v>608</v>
      </c>
      <c r="B367" s="87" t="s">
        <v>502</v>
      </c>
      <c r="C367" s="87" t="s">
        <v>503</v>
      </c>
      <c r="D367" s="28" t="s">
        <v>212</v>
      </c>
      <c r="E367" s="59">
        <v>4.3650000000000002</v>
      </c>
      <c r="F367" s="88">
        <v>318.62</v>
      </c>
      <c r="G367" s="89">
        <v>1382.53</v>
      </c>
      <c r="H367" s="90"/>
      <c r="I367" s="91"/>
      <c r="J367" s="92"/>
      <c r="K367" s="93"/>
      <c r="L367" s="93"/>
      <c r="M367" s="93"/>
      <c r="N367" s="93"/>
      <c r="O367" s="93"/>
      <c r="P367" s="93"/>
      <c r="Q367" s="93"/>
      <c r="R367" s="93"/>
      <c r="S367" s="191" t="s">
        <v>941</v>
      </c>
      <c r="T367" s="191" t="s">
        <v>941</v>
      </c>
      <c r="U367" s="192" t="s">
        <v>941</v>
      </c>
    </row>
    <row r="368" spans="1:21" s="94" customFormat="1" x14ac:dyDescent="0.2">
      <c r="A368" s="120" t="s">
        <v>609</v>
      </c>
      <c r="B368" s="123" t="s">
        <v>504</v>
      </c>
      <c r="C368" s="87" t="s">
        <v>505</v>
      </c>
      <c r="D368" s="28" t="s">
        <v>41</v>
      </c>
      <c r="E368" s="59">
        <v>0.5</v>
      </c>
      <c r="F368" s="126">
        <v>23.05</v>
      </c>
      <c r="G368" s="127">
        <v>140.61000000000001</v>
      </c>
      <c r="H368" s="90"/>
      <c r="I368" s="91"/>
      <c r="J368" s="92"/>
      <c r="K368" s="93"/>
      <c r="L368" s="93"/>
      <c r="M368" s="93"/>
      <c r="N368" s="93"/>
      <c r="O368" s="93"/>
      <c r="P368" s="93"/>
      <c r="Q368" s="93"/>
      <c r="R368" s="93"/>
      <c r="S368" s="191" t="s">
        <v>941</v>
      </c>
      <c r="T368" s="191" t="s">
        <v>941</v>
      </c>
      <c r="U368" s="192" t="s">
        <v>941</v>
      </c>
    </row>
    <row r="369" spans="1:21" s="94" customFormat="1" x14ac:dyDescent="0.2">
      <c r="A369" s="177"/>
      <c r="B369" s="178"/>
      <c r="C369" s="87" t="s">
        <v>495</v>
      </c>
      <c r="D369" s="28" t="s">
        <v>41</v>
      </c>
      <c r="E369" s="59">
        <v>5.6</v>
      </c>
      <c r="F369" s="177"/>
      <c r="G369" s="179"/>
      <c r="H369" s="90"/>
      <c r="I369" s="91"/>
      <c r="J369" s="92"/>
      <c r="K369" s="93"/>
      <c r="L369" s="93"/>
      <c r="M369" s="93"/>
      <c r="N369" s="93"/>
      <c r="O369" s="93"/>
      <c r="P369" s="93"/>
      <c r="Q369" s="93"/>
      <c r="R369" s="93"/>
      <c r="S369" s="191" t="s">
        <v>941</v>
      </c>
      <c r="T369" s="191" t="s">
        <v>941</v>
      </c>
      <c r="U369" s="192" t="s">
        <v>941</v>
      </c>
    </row>
    <row r="370" spans="1:21" s="94" customFormat="1" x14ac:dyDescent="0.2">
      <c r="A370" s="180"/>
      <c r="B370" s="181"/>
      <c r="C370" s="87" t="s">
        <v>506</v>
      </c>
      <c r="D370" s="28" t="s">
        <v>212</v>
      </c>
      <c r="E370" s="59">
        <v>0.56999999999999995</v>
      </c>
      <c r="F370" s="180"/>
      <c r="G370" s="182"/>
      <c r="H370" s="90"/>
      <c r="I370" s="91"/>
      <c r="J370" s="92"/>
      <c r="K370" s="93"/>
      <c r="L370" s="93"/>
      <c r="M370" s="93"/>
      <c r="N370" s="93"/>
      <c r="O370" s="93"/>
      <c r="P370" s="93"/>
      <c r="Q370" s="93"/>
      <c r="R370" s="93"/>
      <c r="S370" s="191" t="s">
        <v>941</v>
      </c>
      <c r="T370" s="191" t="s">
        <v>941</v>
      </c>
      <c r="U370" s="192" t="s">
        <v>941</v>
      </c>
    </row>
    <row r="371" spans="1:21" s="94" customFormat="1" x14ac:dyDescent="0.2">
      <c r="A371" s="86" t="s">
        <v>610</v>
      </c>
      <c r="B371" s="87" t="s">
        <v>507</v>
      </c>
      <c r="C371" s="87"/>
      <c r="D371" s="28" t="s">
        <v>212</v>
      </c>
      <c r="E371" s="59">
        <v>1043</v>
      </c>
      <c r="F371" s="88">
        <v>0.17</v>
      </c>
      <c r="G371" s="89">
        <v>177.31</v>
      </c>
      <c r="H371" s="90"/>
      <c r="I371" s="91"/>
      <c r="J371" s="92"/>
      <c r="K371" s="93"/>
      <c r="L371" s="93"/>
      <c r="M371" s="93"/>
      <c r="N371" s="93"/>
      <c r="O371" s="93"/>
      <c r="P371" s="93"/>
      <c r="Q371" s="93"/>
      <c r="R371" s="93"/>
      <c r="S371" s="191" t="s">
        <v>941</v>
      </c>
      <c r="T371" s="191" t="s">
        <v>941</v>
      </c>
      <c r="U371" s="192" t="s">
        <v>941</v>
      </c>
    </row>
    <row r="372" spans="1:21" s="58" customFormat="1" ht="15.75" customHeight="1" x14ac:dyDescent="0.2">
      <c r="A372" s="130" t="s">
        <v>611</v>
      </c>
      <c r="B372" s="131" t="s">
        <v>508</v>
      </c>
      <c r="C372" s="175"/>
      <c r="D372" s="132"/>
      <c r="E372" s="133"/>
      <c r="F372" s="134"/>
      <c r="G372" s="135">
        <f>SUM(G373:G389)</f>
        <v>8220.0400000000009</v>
      </c>
      <c r="H372" s="136"/>
      <c r="I372" s="137"/>
      <c r="J372" s="138"/>
      <c r="K372" s="139"/>
      <c r="L372" s="139"/>
      <c r="M372" s="139"/>
      <c r="N372" s="139"/>
      <c r="O372" s="139"/>
      <c r="P372" s="139"/>
      <c r="Q372" s="139"/>
      <c r="R372" s="139"/>
      <c r="S372" s="189" t="s">
        <v>941</v>
      </c>
      <c r="T372" s="189" t="s">
        <v>941</v>
      </c>
      <c r="U372" s="190" t="s">
        <v>941</v>
      </c>
    </row>
    <row r="373" spans="1:21" s="94" customFormat="1" x14ac:dyDescent="0.2">
      <c r="A373" s="120" t="s">
        <v>612</v>
      </c>
      <c r="B373" s="123" t="s">
        <v>509</v>
      </c>
      <c r="C373" s="87" t="s">
        <v>510</v>
      </c>
      <c r="D373" s="28" t="s">
        <v>43</v>
      </c>
      <c r="E373" s="59">
        <v>307.42</v>
      </c>
      <c r="F373" s="126">
        <v>2.65</v>
      </c>
      <c r="G373" s="127">
        <v>1544.08</v>
      </c>
      <c r="H373" s="90"/>
      <c r="I373" s="91"/>
      <c r="J373" s="92"/>
      <c r="K373" s="93"/>
      <c r="L373" s="93"/>
      <c r="M373" s="93"/>
      <c r="N373" s="93"/>
      <c r="O373" s="93"/>
      <c r="P373" s="93"/>
      <c r="Q373" s="93"/>
      <c r="R373" s="93"/>
      <c r="S373" s="191" t="s">
        <v>941</v>
      </c>
      <c r="T373" s="191" t="s">
        <v>941</v>
      </c>
      <c r="U373" s="192" t="s">
        <v>941</v>
      </c>
    </row>
    <row r="374" spans="1:21" s="94" customFormat="1" ht="31.5" x14ac:dyDescent="0.2">
      <c r="A374" s="177"/>
      <c r="B374" s="178"/>
      <c r="C374" s="87" t="s">
        <v>511</v>
      </c>
      <c r="D374" s="28" t="s">
        <v>43</v>
      </c>
      <c r="E374" s="59">
        <v>275.25</v>
      </c>
      <c r="F374" s="177"/>
      <c r="G374" s="179"/>
      <c r="H374" s="90"/>
      <c r="I374" s="91"/>
      <c r="J374" s="92"/>
      <c r="K374" s="93"/>
      <c r="L374" s="93"/>
      <c r="M374" s="93"/>
      <c r="N374" s="93"/>
      <c r="O374" s="93"/>
      <c r="P374" s="93"/>
      <c r="Q374" s="93"/>
      <c r="R374" s="93"/>
      <c r="S374" s="191" t="s">
        <v>941</v>
      </c>
      <c r="T374" s="191" t="s">
        <v>941</v>
      </c>
      <c r="U374" s="192" t="s">
        <v>941</v>
      </c>
    </row>
    <row r="375" spans="1:21" s="94" customFormat="1" x14ac:dyDescent="0.2">
      <c r="A375" s="180"/>
      <c r="B375" s="181"/>
      <c r="C375" s="87" t="s">
        <v>512</v>
      </c>
      <c r="D375" s="28" t="s">
        <v>7</v>
      </c>
      <c r="E375" s="59">
        <v>4</v>
      </c>
      <c r="F375" s="180"/>
      <c r="G375" s="182"/>
      <c r="H375" s="90"/>
      <c r="I375" s="91"/>
      <c r="J375" s="92"/>
      <c r="K375" s="93"/>
      <c r="L375" s="93"/>
      <c r="M375" s="93"/>
      <c r="N375" s="93"/>
      <c r="O375" s="93"/>
      <c r="P375" s="93"/>
      <c r="Q375" s="93"/>
      <c r="R375" s="93"/>
      <c r="S375" s="191" t="s">
        <v>941</v>
      </c>
      <c r="T375" s="191" t="s">
        <v>941</v>
      </c>
      <c r="U375" s="192" t="s">
        <v>941</v>
      </c>
    </row>
    <row r="376" spans="1:21" s="94" customFormat="1" ht="126" x14ac:dyDescent="0.2">
      <c r="A376" s="86" t="s">
        <v>613</v>
      </c>
      <c r="B376" s="87" t="s">
        <v>513</v>
      </c>
      <c r="C376" s="87" t="s">
        <v>514</v>
      </c>
      <c r="D376" s="28" t="s">
        <v>43</v>
      </c>
      <c r="E376" s="59">
        <v>172</v>
      </c>
      <c r="F376" s="88">
        <v>5.2</v>
      </c>
      <c r="G376" s="89">
        <v>894.4</v>
      </c>
      <c r="H376" s="90"/>
      <c r="I376" s="91"/>
      <c r="J376" s="92"/>
      <c r="K376" s="93"/>
      <c r="L376" s="93"/>
      <c r="M376" s="93"/>
      <c r="N376" s="93"/>
      <c r="O376" s="93"/>
      <c r="P376" s="93"/>
      <c r="Q376" s="93"/>
      <c r="R376" s="93"/>
      <c r="S376" s="191" t="s">
        <v>941</v>
      </c>
      <c r="T376" s="191" t="s">
        <v>941</v>
      </c>
      <c r="U376" s="192" t="s">
        <v>941</v>
      </c>
    </row>
    <row r="377" spans="1:21" s="94" customFormat="1" x14ac:dyDescent="0.2">
      <c r="A377" s="120" t="s">
        <v>614</v>
      </c>
      <c r="B377" s="123" t="s">
        <v>515</v>
      </c>
      <c r="C377" s="87" t="s">
        <v>45</v>
      </c>
      <c r="D377" s="28" t="s">
        <v>7</v>
      </c>
      <c r="E377" s="59">
        <v>10</v>
      </c>
      <c r="F377" s="126">
        <v>47.14</v>
      </c>
      <c r="G377" s="127">
        <v>471.4</v>
      </c>
      <c r="H377" s="90"/>
      <c r="I377" s="91"/>
      <c r="J377" s="92"/>
      <c r="K377" s="93"/>
      <c r="L377" s="93"/>
      <c r="M377" s="93"/>
      <c r="N377" s="93"/>
      <c r="O377" s="93"/>
      <c r="P377" s="93"/>
      <c r="Q377" s="93"/>
      <c r="R377" s="93"/>
      <c r="S377" s="191" t="s">
        <v>941</v>
      </c>
      <c r="T377" s="191" t="s">
        <v>941</v>
      </c>
      <c r="U377" s="192" t="s">
        <v>941</v>
      </c>
    </row>
    <row r="378" spans="1:21" s="94" customFormat="1" x14ac:dyDescent="0.2">
      <c r="A378" s="180"/>
      <c r="B378" s="181"/>
      <c r="C378" s="87" t="s">
        <v>44</v>
      </c>
      <c r="D378" s="28" t="s">
        <v>43</v>
      </c>
      <c r="E378" s="59">
        <v>24.16</v>
      </c>
      <c r="F378" s="180"/>
      <c r="G378" s="182"/>
      <c r="H378" s="90"/>
      <c r="I378" s="91"/>
      <c r="J378" s="92"/>
      <c r="K378" s="93"/>
      <c r="L378" s="93"/>
      <c r="M378" s="93"/>
      <c r="N378" s="93"/>
      <c r="O378" s="93"/>
      <c r="P378" s="93"/>
      <c r="Q378" s="93"/>
      <c r="R378" s="93"/>
      <c r="S378" s="191" t="s">
        <v>941</v>
      </c>
      <c r="T378" s="191" t="s">
        <v>941</v>
      </c>
      <c r="U378" s="192" t="s">
        <v>941</v>
      </c>
    </row>
    <row r="379" spans="1:21" s="94" customFormat="1" ht="78.75" x14ac:dyDescent="0.2">
      <c r="A379" s="120" t="s">
        <v>615</v>
      </c>
      <c r="B379" s="123" t="s">
        <v>516</v>
      </c>
      <c r="C379" s="87" t="s">
        <v>517</v>
      </c>
      <c r="D379" s="28" t="s">
        <v>43</v>
      </c>
      <c r="E379" s="59">
        <v>263.37</v>
      </c>
      <c r="F379" s="126">
        <v>6.81</v>
      </c>
      <c r="G379" s="127">
        <v>1812.55</v>
      </c>
      <c r="H379" s="90"/>
      <c r="I379" s="91"/>
      <c r="J379" s="92"/>
      <c r="K379" s="93"/>
      <c r="L379" s="93"/>
      <c r="M379" s="93"/>
      <c r="N379" s="93"/>
      <c r="O379" s="93"/>
      <c r="P379" s="93"/>
      <c r="Q379" s="93"/>
      <c r="R379" s="93"/>
      <c r="S379" s="191" t="s">
        <v>941</v>
      </c>
      <c r="T379" s="191" t="s">
        <v>941</v>
      </c>
      <c r="U379" s="192" t="s">
        <v>941</v>
      </c>
    </row>
    <row r="380" spans="1:21" s="94" customFormat="1" ht="47.25" x14ac:dyDescent="0.2">
      <c r="A380" s="177"/>
      <c r="B380" s="178"/>
      <c r="C380" s="87" t="s">
        <v>518</v>
      </c>
      <c r="D380" s="28" t="s">
        <v>43</v>
      </c>
      <c r="E380" s="59">
        <v>959.69</v>
      </c>
      <c r="F380" s="177"/>
      <c r="G380" s="179"/>
      <c r="H380" s="90"/>
      <c r="I380" s="91"/>
      <c r="J380" s="92"/>
      <c r="K380" s="93"/>
      <c r="L380" s="93"/>
      <c r="M380" s="93"/>
      <c r="N380" s="93"/>
      <c r="O380" s="93"/>
      <c r="P380" s="93"/>
      <c r="Q380" s="93"/>
      <c r="R380" s="93"/>
      <c r="S380" s="191" t="s">
        <v>941</v>
      </c>
      <c r="T380" s="191" t="s">
        <v>941</v>
      </c>
      <c r="U380" s="192" t="s">
        <v>941</v>
      </c>
    </row>
    <row r="381" spans="1:21" s="94" customFormat="1" ht="31.5" x14ac:dyDescent="0.2">
      <c r="A381" s="180"/>
      <c r="B381" s="181"/>
      <c r="C381" s="87" t="s">
        <v>519</v>
      </c>
      <c r="D381" s="28" t="s">
        <v>43</v>
      </c>
      <c r="E381" s="59">
        <v>266.16000000000003</v>
      </c>
      <c r="F381" s="180"/>
      <c r="G381" s="182"/>
      <c r="H381" s="90"/>
      <c r="I381" s="91"/>
      <c r="J381" s="92"/>
      <c r="K381" s="93"/>
      <c r="L381" s="93"/>
      <c r="M381" s="93"/>
      <c r="N381" s="93"/>
      <c r="O381" s="93"/>
      <c r="P381" s="93"/>
      <c r="Q381" s="93"/>
      <c r="R381" s="93"/>
      <c r="S381" s="191" t="s">
        <v>941</v>
      </c>
      <c r="T381" s="191" t="s">
        <v>941</v>
      </c>
      <c r="U381" s="192" t="s">
        <v>941</v>
      </c>
    </row>
    <row r="382" spans="1:21" s="94" customFormat="1" x14ac:dyDescent="0.2">
      <c r="A382" s="120" t="s">
        <v>616</v>
      </c>
      <c r="B382" s="123" t="s">
        <v>520</v>
      </c>
      <c r="C382" s="87" t="s">
        <v>521</v>
      </c>
      <c r="D382" s="28" t="s">
        <v>43</v>
      </c>
      <c r="E382" s="59">
        <v>44</v>
      </c>
      <c r="F382" s="126">
        <v>11.82</v>
      </c>
      <c r="G382" s="127">
        <v>2901.01</v>
      </c>
      <c r="H382" s="90"/>
      <c r="I382" s="91"/>
      <c r="J382" s="92"/>
      <c r="K382" s="93"/>
      <c r="L382" s="93"/>
      <c r="M382" s="93"/>
      <c r="N382" s="93"/>
      <c r="O382" s="93"/>
      <c r="P382" s="93"/>
      <c r="Q382" s="93"/>
      <c r="R382" s="93"/>
      <c r="S382" s="191" t="s">
        <v>941</v>
      </c>
      <c r="T382" s="191" t="s">
        <v>941</v>
      </c>
      <c r="U382" s="192" t="s">
        <v>941</v>
      </c>
    </row>
    <row r="383" spans="1:21" s="94" customFormat="1" ht="47.25" x14ac:dyDescent="0.2">
      <c r="A383" s="177"/>
      <c r="B383" s="178"/>
      <c r="C383" s="87" t="s">
        <v>522</v>
      </c>
      <c r="D383" s="28" t="s">
        <v>43</v>
      </c>
      <c r="E383" s="59">
        <v>174.43199999999999</v>
      </c>
      <c r="F383" s="177"/>
      <c r="G383" s="179"/>
      <c r="H383" s="90"/>
      <c r="I383" s="91"/>
      <c r="J383" s="92"/>
      <c r="K383" s="93"/>
      <c r="L383" s="93"/>
      <c r="M383" s="93"/>
      <c r="N383" s="93"/>
      <c r="O383" s="93"/>
      <c r="P383" s="93"/>
      <c r="Q383" s="93"/>
      <c r="R383" s="93"/>
      <c r="S383" s="191" t="s">
        <v>941</v>
      </c>
      <c r="T383" s="191" t="s">
        <v>941</v>
      </c>
      <c r="U383" s="192" t="s">
        <v>941</v>
      </c>
    </row>
    <row r="384" spans="1:21" s="94" customFormat="1" x14ac:dyDescent="0.2">
      <c r="A384" s="180"/>
      <c r="B384" s="181"/>
      <c r="C384" s="87" t="s">
        <v>523</v>
      </c>
      <c r="D384" s="28" t="s">
        <v>43</v>
      </c>
      <c r="E384" s="59">
        <v>27</v>
      </c>
      <c r="F384" s="180"/>
      <c r="G384" s="182"/>
      <c r="H384" s="90"/>
      <c r="I384" s="91"/>
      <c r="J384" s="92"/>
      <c r="K384" s="93"/>
      <c r="L384" s="93"/>
      <c r="M384" s="93"/>
      <c r="N384" s="93"/>
      <c r="O384" s="93"/>
      <c r="P384" s="93"/>
      <c r="Q384" s="93"/>
      <c r="R384" s="93"/>
      <c r="S384" s="191" t="s">
        <v>941</v>
      </c>
      <c r="T384" s="191" t="s">
        <v>941</v>
      </c>
      <c r="U384" s="192" t="s">
        <v>941</v>
      </c>
    </row>
    <row r="385" spans="1:21" s="94" customFormat="1" x14ac:dyDescent="0.2">
      <c r="A385" s="120" t="s">
        <v>617</v>
      </c>
      <c r="B385" s="123" t="s">
        <v>524</v>
      </c>
      <c r="C385" s="87" t="s">
        <v>525</v>
      </c>
      <c r="D385" s="28" t="s">
        <v>212</v>
      </c>
      <c r="E385" s="59">
        <v>0.3</v>
      </c>
      <c r="F385" s="126">
        <v>1726.07</v>
      </c>
      <c r="G385" s="127">
        <v>517.82000000000005</v>
      </c>
      <c r="H385" s="90"/>
      <c r="I385" s="91"/>
      <c r="J385" s="92"/>
      <c r="K385" s="93"/>
      <c r="L385" s="93"/>
      <c r="M385" s="93"/>
      <c r="N385" s="93"/>
      <c r="O385" s="93"/>
      <c r="P385" s="93"/>
      <c r="Q385" s="93"/>
      <c r="R385" s="93"/>
      <c r="S385" s="191" t="s">
        <v>941</v>
      </c>
      <c r="T385" s="191" t="s">
        <v>941</v>
      </c>
      <c r="U385" s="192" t="s">
        <v>941</v>
      </c>
    </row>
    <row r="386" spans="1:21" s="94" customFormat="1" x14ac:dyDescent="0.2">
      <c r="A386" s="177"/>
      <c r="B386" s="178"/>
      <c r="C386" s="87" t="s">
        <v>526</v>
      </c>
      <c r="D386" s="28" t="s">
        <v>6</v>
      </c>
      <c r="E386" s="59">
        <v>151</v>
      </c>
      <c r="F386" s="177"/>
      <c r="G386" s="179"/>
      <c r="H386" s="90"/>
      <c r="I386" s="91"/>
      <c r="J386" s="92"/>
      <c r="K386" s="93"/>
      <c r="L386" s="93"/>
      <c r="M386" s="93"/>
      <c r="N386" s="93"/>
      <c r="O386" s="93"/>
      <c r="P386" s="93"/>
      <c r="Q386" s="93"/>
      <c r="R386" s="93"/>
      <c r="S386" s="191" t="s">
        <v>941</v>
      </c>
      <c r="T386" s="191" t="s">
        <v>941</v>
      </c>
      <c r="U386" s="192" t="s">
        <v>941</v>
      </c>
    </row>
    <row r="387" spans="1:21" s="94" customFormat="1" x14ac:dyDescent="0.2">
      <c r="A387" s="177"/>
      <c r="B387" s="178"/>
      <c r="C387" s="87" t="s">
        <v>527</v>
      </c>
      <c r="D387" s="28" t="s">
        <v>41</v>
      </c>
      <c r="E387" s="59">
        <v>14.68</v>
      </c>
      <c r="F387" s="177"/>
      <c r="G387" s="179"/>
      <c r="H387" s="90"/>
      <c r="I387" s="91"/>
      <c r="J387" s="92"/>
      <c r="K387" s="93"/>
      <c r="L387" s="93"/>
      <c r="M387" s="93"/>
      <c r="N387" s="93"/>
      <c r="O387" s="93"/>
      <c r="P387" s="93"/>
      <c r="Q387" s="93"/>
      <c r="R387" s="93"/>
      <c r="S387" s="191" t="s">
        <v>941</v>
      </c>
      <c r="T387" s="191" t="s">
        <v>941</v>
      </c>
      <c r="U387" s="192" t="s">
        <v>941</v>
      </c>
    </row>
    <row r="388" spans="1:21" s="94" customFormat="1" x14ac:dyDescent="0.2">
      <c r="A388" s="180"/>
      <c r="B388" s="181"/>
      <c r="C388" s="87" t="s">
        <v>528</v>
      </c>
      <c r="D388" s="28" t="s">
        <v>43</v>
      </c>
      <c r="E388" s="59">
        <v>6.1</v>
      </c>
      <c r="F388" s="180"/>
      <c r="G388" s="182"/>
      <c r="H388" s="90"/>
      <c r="I388" s="91"/>
      <c r="J388" s="92"/>
      <c r="K388" s="93"/>
      <c r="L388" s="93"/>
      <c r="M388" s="93"/>
      <c r="N388" s="93"/>
      <c r="O388" s="93"/>
      <c r="P388" s="93"/>
      <c r="Q388" s="93"/>
      <c r="R388" s="93"/>
      <c r="S388" s="191" t="s">
        <v>941</v>
      </c>
      <c r="T388" s="191" t="s">
        <v>941</v>
      </c>
      <c r="U388" s="192" t="s">
        <v>941</v>
      </c>
    </row>
    <row r="389" spans="1:21" s="94" customFormat="1" x14ac:dyDescent="0.2">
      <c r="A389" s="86" t="s">
        <v>618</v>
      </c>
      <c r="B389" s="87" t="s">
        <v>529</v>
      </c>
      <c r="C389" s="87" t="s">
        <v>530</v>
      </c>
      <c r="D389" s="28" t="s">
        <v>43</v>
      </c>
      <c r="E389" s="59">
        <v>303</v>
      </c>
      <c r="F389" s="88">
        <v>0.26</v>
      </c>
      <c r="G389" s="89">
        <v>78.78</v>
      </c>
      <c r="H389" s="90"/>
      <c r="I389" s="91"/>
      <c r="J389" s="92"/>
      <c r="K389" s="93"/>
      <c r="L389" s="93"/>
      <c r="M389" s="93"/>
      <c r="N389" s="93"/>
      <c r="O389" s="93"/>
      <c r="P389" s="93"/>
      <c r="Q389" s="93"/>
      <c r="R389" s="93"/>
      <c r="S389" s="191" t="s">
        <v>941</v>
      </c>
      <c r="T389" s="191" t="s">
        <v>941</v>
      </c>
      <c r="U389" s="192" t="s">
        <v>941</v>
      </c>
    </row>
    <row r="390" spans="1:21" s="58" customFormat="1" ht="15.75" customHeight="1" x14ac:dyDescent="0.2">
      <c r="A390" s="130" t="s">
        <v>619</v>
      </c>
      <c r="B390" s="131" t="s">
        <v>531</v>
      </c>
      <c r="C390" s="175"/>
      <c r="D390" s="132"/>
      <c r="E390" s="133"/>
      <c r="F390" s="134"/>
      <c r="G390" s="135">
        <f>SUM(G391:G396)</f>
        <v>2777.7799999999997</v>
      </c>
      <c r="H390" s="136"/>
      <c r="I390" s="137"/>
      <c r="J390" s="138"/>
      <c r="K390" s="139"/>
      <c r="L390" s="139"/>
      <c r="M390" s="139"/>
      <c r="N390" s="139"/>
      <c r="O390" s="139"/>
      <c r="P390" s="139"/>
      <c r="Q390" s="139"/>
      <c r="R390" s="139"/>
      <c r="S390" s="189" t="s">
        <v>941</v>
      </c>
      <c r="T390" s="189" t="s">
        <v>941</v>
      </c>
      <c r="U390" s="190" t="s">
        <v>941</v>
      </c>
    </row>
    <row r="391" spans="1:21" s="94" customFormat="1" x14ac:dyDescent="0.2">
      <c r="A391" s="120" t="s">
        <v>620</v>
      </c>
      <c r="B391" s="123" t="s">
        <v>532</v>
      </c>
      <c r="C391" s="87" t="s">
        <v>533</v>
      </c>
      <c r="D391" s="28" t="s">
        <v>7</v>
      </c>
      <c r="E391" s="59">
        <v>4</v>
      </c>
      <c r="F391" s="126">
        <v>38.71</v>
      </c>
      <c r="G391" s="127">
        <v>2709.7</v>
      </c>
      <c r="H391" s="90"/>
      <c r="I391" s="91"/>
      <c r="J391" s="92"/>
      <c r="K391" s="93"/>
      <c r="L391" s="93"/>
      <c r="M391" s="93"/>
      <c r="N391" s="93"/>
      <c r="O391" s="93"/>
      <c r="P391" s="93"/>
      <c r="Q391" s="93"/>
      <c r="R391" s="93"/>
      <c r="S391" s="191" t="s">
        <v>941</v>
      </c>
      <c r="T391" s="191" t="s">
        <v>941</v>
      </c>
      <c r="U391" s="192" t="s">
        <v>941</v>
      </c>
    </row>
    <row r="392" spans="1:21" s="94" customFormat="1" x14ac:dyDescent="0.2">
      <c r="A392" s="177"/>
      <c r="B392" s="178"/>
      <c r="C392" s="87" t="s">
        <v>534</v>
      </c>
      <c r="D392" s="28" t="s">
        <v>6</v>
      </c>
      <c r="E392" s="59">
        <v>70</v>
      </c>
      <c r="F392" s="177"/>
      <c r="G392" s="179"/>
      <c r="H392" s="90"/>
      <c r="I392" s="91"/>
      <c r="J392" s="92"/>
      <c r="K392" s="93"/>
      <c r="L392" s="93"/>
      <c r="M392" s="93"/>
      <c r="N392" s="93"/>
      <c r="O392" s="93"/>
      <c r="P392" s="93"/>
      <c r="Q392" s="93"/>
      <c r="R392" s="93"/>
      <c r="S392" s="191" t="s">
        <v>941</v>
      </c>
      <c r="T392" s="191" t="s">
        <v>941</v>
      </c>
      <c r="U392" s="192" t="s">
        <v>941</v>
      </c>
    </row>
    <row r="393" spans="1:21" s="94" customFormat="1" x14ac:dyDescent="0.2">
      <c r="A393" s="177"/>
      <c r="B393" s="178"/>
      <c r="C393" s="87" t="s">
        <v>535</v>
      </c>
      <c r="D393" s="28" t="s">
        <v>43</v>
      </c>
      <c r="E393" s="59">
        <v>288</v>
      </c>
      <c r="F393" s="177"/>
      <c r="G393" s="179"/>
      <c r="H393" s="90"/>
      <c r="I393" s="91"/>
      <c r="J393" s="92"/>
      <c r="K393" s="93"/>
      <c r="L393" s="93"/>
      <c r="M393" s="93"/>
      <c r="N393" s="93"/>
      <c r="O393" s="93"/>
      <c r="P393" s="93"/>
      <c r="Q393" s="93"/>
      <c r="R393" s="93"/>
      <c r="S393" s="191" t="s">
        <v>941</v>
      </c>
      <c r="T393" s="191" t="s">
        <v>941</v>
      </c>
      <c r="U393" s="192" t="s">
        <v>941</v>
      </c>
    </row>
    <row r="394" spans="1:21" s="94" customFormat="1" ht="31.5" x14ac:dyDescent="0.2">
      <c r="A394" s="177"/>
      <c r="B394" s="178"/>
      <c r="C394" s="87" t="s">
        <v>303</v>
      </c>
      <c r="D394" s="28" t="s">
        <v>7</v>
      </c>
      <c r="E394" s="59">
        <v>1</v>
      </c>
      <c r="F394" s="177"/>
      <c r="G394" s="179"/>
      <c r="H394" s="90"/>
      <c r="I394" s="91"/>
      <c r="J394" s="92"/>
      <c r="K394" s="93"/>
      <c r="L394" s="93"/>
      <c r="M394" s="93"/>
      <c r="N394" s="93"/>
      <c r="O394" s="93"/>
      <c r="P394" s="93"/>
      <c r="Q394" s="93"/>
      <c r="R394" s="93"/>
      <c r="S394" s="191" t="s">
        <v>941</v>
      </c>
      <c r="T394" s="191" t="s">
        <v>941</v>
      </c>
      <c r="U394" s="192" t="s">
        <v>941</v>
      </c>
    </row>
    <row r="395" spans="1:21" s="94" customFormat="1" x14ac:dyDescent="0.2">
      <c r="A395" s="180"/>
      <c r="B395" s="181"/>
      <c r="C395" s="87" t="s">
        <v>305</v>
      </c>
      <c r="D395" s="28" t="s">
        <v>7</v>
      </c>
      <c r="E395" s="59">
        <v>6</v>
      </c>
      <c r="F395" s="180"/>
      <c r="G395" s="182"/>
      <c r="H395" s="90"/>
      <c r="I395" s="91"/>
      <c r="J395" s="92"/>
      <c r="K395" s="93"/>
      <c r="L395" s="93"/>
      <c r="M395" s="93"/>
      <c r="N395" s="93"/>
      <c r="O395" s="93"/>
      <c r="P395" s="93"/>
      <c r="Q395" s="93"/>
      <c r="R395" s="93"/>
      <c r="S395" s="191" t="s">
        <v>941</v>
      </c>
      <c r="T395" s="191" t="s">
        <v>941</v>
      </c>
      <c r="U395" s="192" t="s">
        <v>941</v>
      </c>
    </row>
    <row r="396" spans="1:21" s="94" customFormat="1" x14ac:dyDescent="0.2">
      <c r="A396" s="86" t="s">
        <v>621</v>
      </c>
      <c r="B396" s="87" t="s">
        <v>536</v>
      </c>
      <c r="C396" s="87" t="s">
        <v>537</v>
      </c>
      <c r="D396" s="28" t="s">
        <v>7</v>
      </c>
      <c r="E396" s="59">
        <v>4</v>
      </c>
      <c r="F396" s="88">
        <v>17.02</v>
      </c>
      <c r="G396" s="89">
        <v>68.08</v>
      </c>
      <c r="H396" s="90"/>
      <c r="I396" s="91"/>
      <c r="J396" s="92"/>
      <c r="K396" s="93"/>
      <c r="L396" s="93"/>
      <c r="M396" s="93"/>
      <c r="N396" s="93"/>
      <c r="O396" s="93"/>
      <c r="P396" s="93"/>
      <c r="Q396" s="93"/>
      <c r="R396" s="93"/>
      <c r="S396" s="191" t="s">
        <v>941</v>
      </c>
      <c r="T396" s="191" t="s">
        <v>941</v>
      </c>
      <c r="U396" s="192" t="s">
        <v>941</v>
      </c>
    </row>
    <row r="397" spans="1:21" s="58" customFormat="1" ht="15.75" customHeight="1" x14ac:dyDescent="0.2">
      <c r="A397" s="130" t="s">
        <v>622</v>
      </c>
      <c r="B397" s="131" t="s">
        <v>538</v>
      </c>
      <c r="C397" s="175"/>
      <c r="D397" s="132"/>
      <c r="E397" s="133"/>
      <c r="F397" s="134"/>
      <c r="G397" s="135">
        <f>SUM(G398:G401)</f>
        <v>404.54</v>
      </c>
      <c r="H397" s="136"/>
      <c r="I397" s="137"/>
      <c r="J397" s="138"/>
      <c r="K397" s="139"/>
      <c r="L397" s="139"/>
      <c r="M397" s="139"/>
      <c r="N397" s="139"/>
      <c r="O397" s="139"/>
      <c r="P397" s="139"/>
      <c r="Q397" s="139"/>
      <c r="R397" s="139"/>
      <c r="S397" s="189" t="s">
        <v>941</v>
      </c>
      <c r="T397" s="189" t="s">
        <v>941</v>
      </c>
      <c r="U397" s="190" t="s">
        <v>941</v>
      </c>
    </row>
    <row r="398" spans="1:21" s="94" customFormat="1" x14ac:dyDescent="0.2">
      <c r="A398" s="120" t="s">
        <v>623</v>
      </c>
      <c r="B398" s="123" t="s">
        <v>532</v>
      </c>
      <c r="C398" s="87" t="s">
        <v>534</v>
      </c>
      <c r="D398" s="28" t="s">
        <v>6</v>
      </c>
      <c r="E398" s="59">
        <v>160</v>
      </c>
      <c r="F398" s="126">
        <v>2.48</v>
      </c>
      <c r="G398" s="127">
        <v>396.8</v>
      </c>
      <c r="H398" s="90"/>
      <c r="I398" s="91"/>
      <c r="J398" s="92"/>
      <c r="K398" s="93"/>
      <c r="L398" s="93"/>
      <c r="M398" s="93"/>
      <c r="N398" s="93"/>
      <c r="O398" s="93"/>
      <c r="P398" s="93"/>
      <c r="Q398" s="93"/>
      <c r="R398" s="93"/>
      <c r="S398" s="191" t="s">
        <v>941</v>
      </c>
      <c r="T398" s="191" t="s">
        <v>941</v>
      </c>
      <c r="U398" s="192" t="s">
        <v>941</v>
      </c>
    </row>
    <row r="399" spans="1:21" s="94" customFormat="1" x14ac:dyDescent="0.2">
      <c r="A399" s="177"/>
      <c r="B399" s="178"/>
      <c r="C399" s="87" t="s">
        <v>539</v>
      </c>
      <c r="D399" s="28" t="s">
        <v>7</v>
      </c>
      <c r="E399" s="59">
        <v>11</v>
      </c>
      <c r="F399" s="177"/>
      <c r="G399" s="179"/>
      <c r="H399" s="90"/>
      <c r="I399" s="91"/>
      <c r="J399" s="92"/>
      <c r="K399" s="93"/>
      <c r="L399" s="93"/>
      <c r="M399" s="93"/>
      <c r="N399" s="93"/>
      <c r="O399" s="93"/>
      <c r="P399" s="93"/>
      <c r="Q399" s="93"/>
      <c r="R399" s="93"/>
      <c r="S399" s="191" t="s">
        <v>941</v>
      </c>
      <c r="T399" s="191" t="s">
        <v>941</v>
      </c>
      <c r="U399" s="192" t="s">
        <v>941</v>
      </c>
    </row>
    <row r="400" spans="1:21" s="94" customFormat="1" x14ac:dyDescent="0.2">
      <c r="A400" s="180"/>
      <c r="B400" s="181"/>
      <c r="C400" s="87" t="s">
        <v>540</v>
      </c>
      <c r="D400" s="28" t="s">
        <v>7</v>
      </c>
      <c r="E400" s="59">
        <v>18</v>
      </c>
      <c r="F400" s="180"/>
      <c r="G400" s="182"/>
      <c r="H400" s="90"/>
      <c r="I400" s="91"/>
      <c r="J400" s="92"/>
      <c r="K400" s="93"/>
      <c r="L400" s="93"/>
      <c r="M400" s="93"/>
      <c r="N400" s="93"/>
      <c r="O400" s="93"/>
      <c r="P400" s="93"/>
      <c r="Q400" s="93"/>
      <c r="R400" s="93"/>
      <c r="S400" s="191" t="s">
        <v>941</v>
      </c>
      <c r="T400" s="191" t="s">
        <v>941</v>
      </c>
      <c r="U400" s="192" t="s">
        <v>941</v>
      </c>
    </row>
    <row r="401" spans="1:21" s="94" customFormat="1" x14ac:dyDescent="0.2">
      <c r="A401" s="86" t="s">
        <v>624</v>
      </c>
      <c r="B401" s="87" t="s">
        <v>536</v>
      </c>
      <c r="C401" s="87" t="s">
        <v>541</v>
      </c>
      <c r="D401" s="28" t="s">
        <v>7</v>
      </c>
      <c r="E401" s="59">
        <v>1</v>
      </c>
      <c r="F401" s="88">
        <v>7.74</v>
      </c>
      <c r="G401" s="89">
        <v>7.74</v>
      </c>
      <c r="H401" s="90"/>
      <c r="I401" s="91"/>
      <c r="J401" s="92"/>
      <c r="K401" s="93"/>
      <c r="L401" s="93"/>
      <c r="M401" s="93"/>
      <c r="N401" s="93"/>
      <c r="O401" s="93"/>
      <c r="P401" s="93"/>
      <c r="Q401" s="93"/>
      <c r="R401" s="93"/>
      <c r="S401" s="191" t="s">
        <v>941</v>
      </c>
      <c r="T401" s="191" t="s">
        <v>941</v>
      </c>
      <c r="U401" s="192" t="s">
        <v>941</v>
      </c>
    </row>
    <row r="402" spans="1:21" s="58" customFormat="1" ht="15.75" customHeight="1" x14ac:dyDescent="0.2">
      <c r="A402" s="130" t="s">
        <v>625</v>
      </c>
      <c r="B402" s="131" t="s">
        <v>542</v>
      </c>
      <c r="C402" s="175"/>
      <c r="D402" s="132"/>
      <c r="E402" s="133"/>
      <c r="F402" s="134"/>
      <c r="G402" s="135">
        <f>SUM(G403:G407)</f>
        <v>411.39</v>
      </c>
      <c r="H402" s="136"/>
      <c r="I402" s="137"/>
      <c r="J402" s="138"/>
      <c r="K402" s="139"/>
      <c r="L402" s="139"/>
      <c r="M402" s="139"/>
      <c r="N402" s="139"/>
      <c r="O402" s="139"/>
      <c r="P402" s="139"/>
      <c r="Q402" s="139"/>
      <c r="R402" s="139"/>
      <c r="S402" s="189" t="s">
        <v>941</v>
      </c>
      <c r="T402" s="189" t="s">
        <v>941</v>
      </c>
      <c r="U402" s="190" t="s">
        <v>941</v>
      </c>
    </row>
    <row r="403" spans="1:21" s="94" customFormat="1" x14ac:dyDescent="0.2">
      <c r="A403" s="120" t="s">
        <v>626</v>
      </c>
      <c r="B403" s="123" t="s">
        <v>532</v>
      </c>
      <c r="C403" s="87" t="s">
        <v>543</v>
      </c>
      <c r="D403" s="28" t="s">
        <v>7</v>
      </c>
      <c r="E403" s="59">
        <v>4</v>
      </c>
      <c r="F403" s="126">
        <v>8.6300000000000008</v>
      </c>
      <c r="G403" s="127">
        <v>302.05</v>
      </c>
      <c r="H403" s="90"/>
      <c r="I403" s="91"/>
      <c r="J403" s="92"/>
      <c r="K403" s="93"/>
      <c r="L403" s="93"/>
      <c r="M403" s="93"/>
      <c r="N403" s="93"/>
      <c r="O403" s="93"/>
      <c r="P403" s="93"/>
      <c r="Q403" s="93"/>
      <c r="R403" s="93"/>
      <c r="S403" s="191" t="s">
        <v>941</v>
      </c>
      <c r="T403" s="191" t="s">
        <v>941</v>
      </c>
      <c r="U403" s="192" t="s">
        <v>941</v>
      </c>
    </row>
    <row r="404" spans="1:21" s="94" customFormat="1" x14ac:dyDescent="0.2">
      <c r="A404" s="177"/>
      <c r="B404" s="178"/>
      <c r="C404" s="87" t="s">
        <v>544</v>
      </c>
      <c r="D404" s="28" t="s">
        <v>7</v>
      </c>
      <c r="E404" s="59">
        <v>16</v>
      </c>
      <c r="F404" s="177"/>
      <c r="G404" s="179"/>
      <c r="H404" s="90"/>
      <c r="I404" s="91"/>
      <c r="J404" s="92"/>
      <c r="K404" s="93"/>
      <c r="L404" s="93"/>
      <c r="M404" s="93"/>
      <c r="N404" s="93"/>
      <c r="O404" s="93"/>
      <c r="P404" s="93"/>
      <c r="Q404" s="93"/>
      <c r="R404" s="93"/>
      <c r="S404" s="191" t="s">
        <v>941</v>
      </c>
      <c r="T404" s="191" t="s">
        <v>941</v>
      </c>
      <c r="U404" s="192" t="s">
        <v>941</v>
      </c>
    </row>
    <row r="405" spans="1:21" s="94" customFormat="1" x14ac:dyDescent="0.2">
      <c r="A405" s="177"/>
      <c r="B405" s="178"/>
      <c r="C405" s="87" t="s">
        <v>534</v>
      </c>
      <c r="D405" s="28" t="s">
        <v>6</v>
      </c>
      <c r="E405" s="59">
        <v>35</v>
      </c>
      <c r="F405" s="177"/>
      <c r="G405" s="179"/>
      <c r="H405" s="90"/>
      <c r="I405" s="91"/>
      <c r="J405" s="92"/>
      <c r="K405" s="93"/>
      <c r="L405" s="93"/>
      <c r="M405" s="93"/>
      <c r="N405" s="93"/>
      <c r="O405" s="93"/>
      <c r="P405" s="93"/>
      <c r="Q405" s="93"/>
      <c r="R405" s="93"/>
      <c r="S405" s="191" t="s">
        <v>941</v>
      </c>
      <c r="T405" s="191" t="s">
        <v>941</v>
      </c>
      <c r="U405" s="192" t="s">
        <v>941</v>
      </c>
    </row>
    <row r="406" spans="1:21" s="94" customFormat="1" x14ac:dyDescent="0.2">
      <c r="A406" s="180"/>
      <c r="B406" s="181"/>
      <c r="C406" s="87" t="s">
        <v>539</v>
      </c>
      <c r="D406" s="28" t="s">
        <v>7</v>
      </c>
      <c r="E406" s="59">
        <v>4</v>
      </c>
      <c r="F406" s="180"/>
      <c r="G406" s="182"/>
      <c r="H406" s="90"/>
      <c r="I406" s="91"/>
      <c r="J406" s="92"/>
      <c r="K406" s="93"/>
      <c r="L406" s="93"/>
      <c r="M406" s="93"/>
      <c r="N406" s="93"/>
      <c r="O406" s="93"/>
      <c r="P406" s="93"/>
      <c r="Q406" s="93"/>
      <c r="R406" s="93"/>
      <c r="S406" s="191" t="s">
        <v>941</v>
      </c>
      <c r="T406" s="191" t="s">
        <v>941</v>
      </c>
      <c r="U406" s="192" t="s">
        <v>941</v>
      </c>
    </row>
    <row r="407" spans="1:21" s="94" customFormat="1" x14ac:dyDescent="0.2">
      <c r="A407" s="86" t="s">
        <v>627</v>
      </c>
      <c r="B407" s="87" t="s">
        <v>536</v>
      </c>
      <c r="C407" s="87" t="s">
        <v>545</v>
      </c>
      <c r="D407" s="28" t="s">
        <v>7</v>
      </c>
      <c r="E407" s="59">
        <v>2</v>
      </c>
      <c r="F407" s="88">
        <v>54.67</v>
      </c>
      <c r="G407" s="89">
        <v>109.34</v>
      </c>
      <c r="H407" s="90"/>
      <c r="I407" s="91"/>
      <c r="J407" s="92"/>
      <c r="K407" s="93"/>
      <c r="L407" s="93"/>
      <c r="M407" s="93"/>
      <c r="N407" s="93"/>
      <c r="O407" s="93"/>
      <c r="P407" s="93"/>
      <c r="Q407" s="93"/>
      <c r="R407" s="93"/>
      <c r="S407" s="191" t="s">
        <v>941</v>
      </c>
      <c r="T407" s="191" t="s">
        <v>941</v>
      </c>
      <c r="U407" s="192" t="s">
        <v>941</v>
      </c>
    </row>
    <row r="408" spans="1:21" s="58" customFormat="1" ht="15.75" customHeight="1" x14ac:dyDescent="0.2">
      <c r="A408" s="130" t="s">
        <v>628</v>
      </c>
      <c r="B408" s="131" t="s">
        <v>546</v>
      </c>
      <c r="C408" s="175"/>
      <c r="D408" s="132"/>
      <c r="E408" s="133"/>
      <c r="F408" s="134"/>
      <c r="G408" s="135">
        <f>SUM(G409:G413)</f>
        <v>288.44</v>
      </c>
      <c r="H408" s="136"/>
      <c r="I408" s="137"/>
      <c r="J408" s="138"/>
      <c r="K408" s="139"/>
      <c r="L408" s="139"/>
      <c r="M408" s="139"/>
      <c r="N408" s="139"/>
      <c r="O408" s="139"/>
      <c r="P408" s="139"/>
      <c r="Q408" s="139"/>
      <c r="R408" s="139"/>
      <c r="S408" s="189" t="s">
        <v>941</v>
      </c>
      <c r="T408" s="189" t="s">
        <v>941</v>
      </c>
      <c r="U408" s="190" t="s">
        <v>941</v>
      </c>
    </row>
    <row r="409" spans="1:21" s="94" customFormat="1" x14ac:dyDescent="0.2">
      <c r="A409" s="120" t="s">
        <v>629</v>
      </c>
      <c r="B409" s="123" t="s">
        <v>547</v>
      </c>
      <c r="C409" s="87" t="s">
        <v>548</v>
      </c>
      <c r="D409" s="28" t="s">
        <v>6</v>
      </c>
      <c r="E409" s="59">
        <v>40</v>
      </c>
      <c r="F409" s="126">
        <v>5.3</v>
      </c>
      <c r="G409" s="127">
        <v>212</v>
      </c>
      <c r="H409" s="90"/>
      <c r="I409" s="91"/>
      <c r="J409" s="92"/>
      <c r="K409" s="93"/>
      <c r="L409" s="93"/>
      <c r="M409" s="93"/>
      <c r="N409" s="93"/>
      <c r="O409" s="93"/>
      <c r="P409" s="93"/>
      <c r="Q409" s="93"/>
      <c r="R409" s="93"/>
      <c r="S409" s="191" t="s">
        <v>941</v>
      </c>
      <c r="T409" s="191" t="s">
        <v>941</v>
      </c>
      <c r="U409" s="192" t="s">
        <v>941</v>
      </c>
    </row>
    <row r="410" spans="1:21" s="94" customFormat="1" x14ac:dyDescent="0.2">
      <c r="A410" s="177"/>
      <c r="B410" s="178"/>
      <c r="C410" s="87" t="s">
        <v>549</v>
      </c>
      <c r="D410" s="28" t="s">
        <v>7</v>
      </c>
      <c r="E410" s="59">
        <v>1</v>
      </c>
      <c r="F410" s="177"/>
      <c r="G410" s="179"/>
      <c r="H410" s="90"/>
      <c r="I410" s="91"/>
      <c r="J410" s="92"/>
      <c r="K410" s="93"/>
      <c r="L410" s="93"/>
      <c r="M410" s="93"/>
      <c r="N410" s="93"/>
      <c r="O410" s="93"/>
      <c r="P410" s="93"/>
      <c r="Q410" s="93"/>
      <c r="R410" s="93"/>
      <c r="S410" s="191" t="s">
        <v>941</v>
      </c>
      <c r="T410" s="191" t="s">
        <v>941</v>
      </c>
      <c r="U410" s="192" t="s">
        <v>941</v>
      </c>
    </row>
    <row r="411" spans="1:21" s="94" customFormat="1" x14ac:dyDescent="0.2">
      <c r="A411" s="177"/>
      <c r="B411" s="178"/>
      <c r="C411" s="87" t="s">
        <v>550</v>
      </c>
      <c r="D411" s="28" t="s">
        <v>7</v>
      </c>
      <c r="E411" s="59">
        <v>1</v>
      </c>
      <c r="F411" s="177"/>
      <c r="G411" s="179"/>
      <c r="H411" s="90"/>
      <c r="I411" s="91"/>
      <c r="J411" s="92"/>
      <c r="K411" s="93"/>
      <c r="L411" s="93"/>
      <c r="M411" s="93"/>
      <c r="N411" s="93"/>
      <c r="O411" s="93"/>
      <c r="P411" s="93"/>
      <c r="Q411" s="93"/>
      <c r="R411" s="93"/>
      <c r="S411" s="191" t="s">
        <v>941</v>
      </c>
      <c r="T411" s="191" t="s">
        <v>941</v>
      </c>
      <c r="U411" s="192" t="s">
        <v>941</v>
      </c>
    </row>
    <row r="412" spans="1:21" s="94" customFormat="1" x14ac:dyDescent="0.2">
      <c r="A412" s="180"/>
      <c r="B412" s="181"/>
      <c r="C412" s="87" t="s">
        <v>544</v>
      </c>
      <c r="D412" s="28" t="s">
        <v>7</v>
      </c>
      <c r="E412" s="59">
        <v>11</v>
      </c>
      <c r="F412" s="180"/>
      <c r="G412" s="182"/>
      <c r="H412" s="90"/>
      <c r="I412" s="91"/>
      <c r="J412" s="92"/>
      <c r="K412" s="93"/>
      <c r="L412" s="93"/>
      <c r="M412" s="93"/>
      <c r="N412" s="93"/>
      <c r="O412" s="93"/>
      <c r="P412" s="93"/>
      <c r="Q412" s="93"/>
      <c r="R412" s="93"/>
      <c r="S412" s="191" t="s">
        <v>941</v>
      </c>
      <c r="T412" s="191" t="s">
        <v>941</v>
      </c>
      <c r="U412" s="192" t="s">
        <v>941</v>
      </c>
    </row>
    <row r="413" spans="1:21" s="94" customFormat="1" x14ac:dyDescent="0.2">
      <c r="A413" s="120" t="s">
        <v>630</v>
      </c>
      <c r="B413" s="123" t="s">
        <v>551</v>
      </c>
      <c r="C413" s="87" t="s">
        <v>548</v>
      </c>
      <c r="D413" s="28" t="s">
        <v>6</v>
      </c>
      <c r="E413" s="59">
        <v>28</v>
      </c>
      <c r="F413" s="126">
        <v>2.73</v>
      </c>
      <c r="G413" s="127">
        <v>76.44</v>
      </c>
      <c r="H413" s="90"/>
      <c r="I413" s="91"/>
      <c r="J413" s="92"/>
      <c r="K413" s="93"/>
      <c r="L413" s="93"/>
      <c r="M413" s="93"/>
      <c r="N413" s="93"/>
      <c r="O413" s="93"/>
      <c r="P413" s="93"/>
      <c r="Q413" s="93"/>
      <c r="R413" s="93"/>
      <c r="S413" s="191" t="s">
        <v>941</v>
      </c>
      <c r="T413" s="191" t="s">
        <v>941</v>
      </c>
      <c r="U413" s="192" t="s">
        <v>941</v>
      </c>
    </row>
    <row r="414" spans="1:21" s="94" customFormat="1" x14ac:dyDescent="0.2">
      <c r="A414" s="180"/>
      <c r="B414" s="181"/>
      <c r="C414" s="87" t="s">
        <v>544</v>
      </c>
      <c r="D414" s="28" t="s">
        <v>7</v>
      </c>
      <c r="E414" s="59">
        <v>10</v>
      </c>
      <c r="F414" s="180"/>
      <c r="G414" s="182"/>
      <c r="H414" s="90"/>
      <c r="I414" s="91"/>
      <c r="J414" s="92"/>
      <c r="K414" s="93"/>
      <c r="L414" s="93"/>
      <c r="M414" s="93"/>
      <c r="N414" s="93"/>
      <c r="O414" s="93"/>
      <c r="P414" s="93"/>
      <c r="Q414" s="93"/>
      <c r="R414" s="93"/>
      <c r="S414" s="191" t="s">
        <v>941</v>
      </c>
      <c r="T414" s="191" t="s">
        <v>941</v>
      </c>
      <c r="U414" s="192" t="s">
        <v>941</v>
      </c>
    </row>
    <row r="415" spans="1:21" s="58" customFormat="1" ht="15.75" customHeight="1" x14ac:dyDescent="0.2">
      <c r="A415" s="130" t="s">
        <v>631</v>
      </c>
      <c r="B415" s="131" t="s">
        <v>552</v>
      </c>
      <c r="C415" s="175"/>
      <c r="D415" s="132"/>
      <c r="E415" s="133"/>
      <c r="F415" s="134"/>
      <c r="G415" s="135">
        <f>SUM(G416:G420)</f>
        <v>296.97000000000003</v>
      </c>
      <c r="H415" s="136"/>
      <c r="I415" s="137"/>
      <c r="J415" s="138"/>
      <c r="K415" s="139"/>
      <c r="L415" s="139"/>
      <c r="M415" s="139"/>
      <c r="N415" s="139"/>
      <c r="O415" s="139"/>
      <c r="P415" s="139"/>
      <c r="Q415" s="139"/>
      <c r="R415" s="139"/>
      <c r="S415" s="189" t="s">
        <v>941</v>
      </c>
      <c r="T415" s="189" t="s">
        <v>941</v>
      </c>
      <c r="U415" s="190" t="s">
        <v>941</v>
      </c>
    </row>
    <row r="416" spans="1:21" s="94" customFormat="1" ht="31.5" x14ac:dyDescent="0.2">
      <c r="A416" s="120" t="s">
        <v>632</v>
      </c>
      <c r="B416" s="123" t="s">
        <v>553</v>
      </c>
      <c r="C416" s="87" t="s">
        <v>554</v>
      </c>
      <c r="D416" s="28" t="s">
        <v>6</v>
      </c>
      <c r="E416" s="59">
        <v>40</v>
      </c>
      <c r="F416" s="126">
        <v>2.41</v>
      </c>
      <c r="G416" s="127">
        <v>96.4</v>
      </c>
      <c r="H416" s="90"/>
      <c r="I416" s="91"/>
      <c r="J416" s="92"/>
      <c r="K416" s="93"/>
      <c r="L416" s="93"/>
      <c r="M416" s="93"/>
      <c r="N416" s="93"/>
      <c r="O416" s="93"/>
      <c r="P416" s="93"/>
      <c r="Q416" s="93"/>
      <c r="R416" s="93"/>
      <c r="S416" s="191" t="s">
        <v>941</v>
      </c>
      <c r="T416" s="191" t="s">
        <v>941</v>
      </c>
      <c r="U416" s="192" t="s">
        <v>941</v>
      </c>
    </row>
    <row r="417" spans="1:21" s="94" customFormat="1" ht="31.5" x14ac:dyDescent="0.2">
      <c r="A417" s="180"/>
      <c r="B417" s="181"/>
      <c r="C417" s="87" t="s">
        <v>555</v>
      </c>
      <c r="D417" s="28" t="s">
        <v>7</v>
      </c>
      <c r="E417" s="59">
        <v>10</v>
      </c>
      <c r="F417" s="180"/>
      <c r="G417" s="182"/>
      <c r="H417" s="90"/>
      <c r="I417" s="91"/>
      <c r="J417" s="92"/>
      <c r="K417" s="93"/>
      <c r="L417" s="93"/>
      <c r="M417" s="93"/>
      <c r="N417" s="93"/>
      <c r="O417" s="93"/>
      <c r="P417" s="93"/>
      <c r="Q417" s="93"/>
      <c r="R417" s="93"/>
      <c r="S417" s="191" t="s">
        <v>941</v>
      </c>
      <c r="T417" s="191" t="s">
        <v>941</v>
      </c>
      <c r="U417" s="192" t="s">
        <v>941</v>
      </c>
    </row>
    <row r="418" spans="1:21" s="94" customFormat="1" ht="31.5" x14ac:dyDescent="0.2">
      <c r="A418" s="120" t="s">
        <v>633</v>
      </c>
      <c r="B418" s="123" t="s">
        <v>556</v>
      </c>
      <c r="C418" s="87" t="s">
        <v>557</v>
      </c>
      <c r="D418" s="28" t="s">
        <v>6</v>
      </c>
      <c r="E418" s="59">
        <v>9</v>
      </c>
      <c r="F418" s="126">
        <v>20.010000000000002</v>
      </c>
      <c r="G418" s="127">
        <v>180.09</v>
      </c>
      <c r="H418" s="90"/>
      <c r="I418" s="91"/>
      <c r="J418" s="92"/>
      <c r="K418" s="93"/>
      <c r="L418" s="93"/>
      <c r="M418" s="93"/>
      <c r="N418" s="93"/>
      <c r="O418" s="93"/>
      <c r="P418" s="93"/>
      <c r="Q418" s="93"/>
      <c r="R418" s="93"/>
      <c r="S418" s="191" t="s">
        <v>941</v>
      </c>
      <c r="T418" s="191" t="s">
        <v>941</v>
      </c>
      <c r="U418" s="192" t="s">
        <v>941</v>
      </c>
    </row>
    <row r="419" spans="1:21" s="94" customFormat="1" x14ac:dyDescent="0.2">
      <c r="A419" s="180"/>
      <c r="B419" s="181"/>
      <c r="C419" s="87" t="s">
        <v>558</v>
      </c>
      <c r="D419" s="28" t="s">
        <v>7</v>
      </c>
      <c r="E419" s="59">
        <v>2</v>
      </c>
      <c r="F419" s="180"/>
      <c r="G419" s="182"/>
      <c r="H419" s="90"/>
      <c r="I419" s="91"/>
      <c r="J419" s="92"/>
      <c r="K419" s="93"/>
      <c r="L419" s="93"/>
      <c r="M419" s="93"/>
      <c r="N419" s="93"/>
      <c r="O419" s="93"/>
      <c r="P419" s="93"/>
      <c r="Q419" s="93"/>
      <c r="R419" s="93"/>
      <c r="S419" s="191" t="s">
        <v>941</v>
      </c>
      <c r="T419" s="191" t="s">
        <v>941</v>
      </c>
      <c r="U419" s="192" t="s">
        <v>941</v>
      </c>
    </row>
    <row r="420" spans="1:21" s="94" customFormat="1" x14ac:dyDescent="0.2">
      <c r="A420" s="86" t="s">
        <v>634</v>
      </c>
      <c r="B420" s="87" t="s">
        <v>536</v>
      </c>
      <c r="C420" s="87" t="s">
        <v>559</v>
      </c>
      <c r="D420" s="28" t="s">
        <v>7</v>
      </c>
      <c r="E420" s="59">
        <v>1</v>
      </c>
      <c r="F420" s="88">
        <v>20.48</v>
      </c>
      <c r="G420" s="89">
        <v>20.48</v>
      </c>
      <c r="H420" s="90"/>
      <c r="I420" s="91"/>
      <c r="J420" s="92"/>
      <c r="K420" s="93"/>
      <c r="L420" s="93"/>
      <c r="M420" s="93"/>
      <c r="N420" s="93"/>
      <c r="O420" s="93"/>
      <c r="P420" s="93"/>
      <c r="Q420" s="93"/>
      <c r="R420" s="93"/>
      <c r="S420" s="191" t="s">
        <v>941</v>
      </c>
      <c r="T420" s="191" t="s">
        <v>941</v>
      </c>
      <c r="U420" s="192" t="s">
        <v>941</v>
      </c>
    </row>
    <row r="421" spans="1:21" s="58" customFormat="1" ht="15.75" customHeight="1" x14ac:dyDescent="0.2">
      <c r="A421" s="130" t="s">
        <v>635</v>
      </c>
      <c r="B421" s="131" t="s">
        <v>560</v>
      </c>
      <c r="C421" s="175"/>
      <c r="D421" s="132"/>
      <c r="E421" s="133"/>
      <c r="F421" s="134"/>
      <c r="G421" s="135">
        <f>SUM(G422:G424)</f>
        <v>1380</v>
      </c>
      <c r="H421" s="136"/>
      <c r="I421" s="137"/>
      <c r="J421" s="138"/>
      <c r="K421" s="139"/>
      <c r="L421" s="139"/>
      <c r="M421" s="139"/>
      <c r="N421" s="139"/>
      <c r="O421" s="139"/>
      <c r="P421" s="139"/>
      <c r="Q421" s="139"/>
      <c r="R421" s="139"/>
      <c r="S421" s="189" t="s">
        <v>941</v>
      </c>
      <c r="T421" s="189" t="s">
        <v>941</v>
      </c>
      <c r="U421" s="190" t="s">
        <v>941</v>
      </c>
    </row>
    <row r="422" spans="1:21" s="94" customFormat="1" ht="31.5" x14ac:dyDescent="0.2">
      <c r="A422" s="86" t="s">
        <v>636</v>
      </c>
      <c r="B422" s="87" t="s">
        <v>561</v>
      </c>
      <c r="C422" s="87" t="s">
        <v>562</v>
      </c>
      <c r="D422" s="28" t="s">
        <v>41</v>
      </c>
      <c r="E422" s="59">
        <v>30</v>
      </c>
      <c r="F422" s="88">
        <v>1.23</v>
      </c>
      <c r="G422" s="89">
        <v>36.9</v>
      </c>
      <c r="H422" s="90"/>
      <c r="I422" s="91"/>
      <c r="J422" s="92"/>
      <c r="K422" s="93"/>
      <c r="L422" s="93"/>
      <c r="M422" s="93"/>
      <c r="N422" s="93"/>
      <c r="O422" s="93"/>
      <c r="P422" s="93"/>
      <c r="Q422" s="93"/>
      <c r="R422" s="93"/>
      <c r="S422" s="191" t="s">
        <v>941</v>
      </c>
      <c r="T422" s="191" t="s">
        <v>941</v>
      </c>
      <c r="U422" s="192" t="s">
        <v>941</v>
      </c>
    </row>
    <row r="423" spans="1:21" s="94" customFormat="1" ht="31.5" x14ac:dyDescent="0.2">
      <c r="A423" s="86" t="s">
        <v>637</v>
      </c>
      <c r="B423" s="87" t="s">
        <v>563</v>
      </c>
      <c r="C423" s="87" t="s">
        <v>564</v>
      </c>
      <c r="D423" s="28" t="s">
        <v>6</v>
      </c>
      <c r="E423" s="59">
        <v>1485</v>
      </c>
      <c r="F423" s="88">
        <v>0.76</v>
      </c>
      <c r="G423" s="89">
        <v>1128.5999999999999</v>
      </c>
      <c r="H423" s="90"/>
      <c r="I423" s="91"/>
      <c r="J423" s="92"/>
      <c r="K423" s="93"/>
      <c r="L423" s="93"/>
      <c r="M423" s="93"/>
      <c r="N423" s="93"/>
      <c r="O423" s="93"/>
      <c r="P423" s="93"/>
      <c r="Q423" s="93"/>
      <c r="R423" s="93"/>
      <c r="S423" s="191" t="s">
        <v>941</v>
      </c>
      <c r="T423" s="191" t="s">
        <v>941</v>
      </c>
      <c r="U423" s="192" t="s">
        <v>941</v>
      </c>
    </row>
    <row r="424" spans="1:21" s="94" customFormat="1" x14ac:dyDescent="0.2">
      <c r="A424" s="86" t="s">
        <v>638</v>
      </c>
      <c r="B424" s="87" t="s">
        <v>565</v>
      </c>
      <c r="C424" s="87"/>
      <c r="D424" s="28"/>
      <c r="E424" s="59"/>
      <c r="F424" s="88"/>
      <c r="G424" s="89">
        <v>214.5</v>
      </c>
      <c r="H424" s="90"/>
      <c r="I424" s="91"/>
      <c r="J424" s="92"/>
      <c r="K424" s="93"/>
      <c r="L424" s="93"/>
      <c r="M424" s="93"/>
      <c r="N424" s="93"/>
      <c r="O424" s="93"/>
      <c r="P424" s="93"/>
      <c r="Q424" s="93"/>
      <c r="R424" s="93"/>
      <c r="S424" s="191" t="s">
        <v>941</v>
      </c>
      <c r="T424" s="191" t="s">
        <v>941</v>
      </c>
      <c r="U424" s="192" t="s">
        <v>941</v>
      </c>
    </row>
    <row r="425" spans="1:21" s="58" customFormat="1" ht="15.75" customHeight="1" x14ac:dyDescent="0.2">
      <c r="A425" s="130" t="s">
        <v>639</v>
      </c>
      <c r="B425" s="131" t="s">
        <v>566</v>
      </c>
      <c r="C425" s="175"/>
      <c r="D425" s="132"/>
      <c r="E425" s="133"/>
      <c r="F425" s="134"/>
      <c r="G425" s="135">
        <f>SUM(G426)</f>
        <v>725.4</v>
      </c>
      <c r="H425" s="136"/>
      <c r="I425" s="137"/>
      <c r="J425" s="138"/>
      <c r="K425" s="139"/>
      <c r="L425" s="139"/>
      <c r="M425" s="139"/>
      <c r="N425" s="139"/>
      <c r="O425" s="139"/>
      <c r="P425" s="139"/>
      <c r="Q425" s="139"/>
      <c r="R425" s="139"/>
      <c r="S425" s="189" t="s">
        <v>941</v>
      </c>
      <c r="T425" s="189" t="s">
        <v>941</v>
      </c>
      <c r="U425" s="190" t="s">
        <v>941</v>
      </c>
    </row>
    <row r="426" spans="1:21" s="94" customFormat="1" x14ac:dyDescent="0.2">
      <c r="A426" s="86"/>
      <c r="B426" s="87"/>
      <c r="C426" s="87" t="s">
        <v>567</v>
      </c>
      <c r="D426" s="28" t="s">
        <v>6</v>
      </c>
      <c r="E426" s="59">
        <v>780</v>
      </c>
      <c r="F426" s="88">
        <v>0.93</v>
      </c>
      <c r="G426" s="89">
        <v>725.4</v>
      </c>
      <c r="H426" s="90"/>
      <c r="I426" s="91"/>
      <c r="J426" s="92"/>
      <c r="K426" s="93"/>
      <c r="L426" s="93"/>
      <c r="M426" s="93"/>
      <c r="N426" s="93"/>
      <c r="O426" s="93"/>
      <c r="P426" s="93"/>
      <c r="Q426" s="93"/>
      <c r="R426" s="93"/>
      <c r="S426" s="191" t="s">
        <v>941</v>
      </c>
      <c r="T426" s="191" t="s">
        <v>941</v>
      </c>
      <c r="U426" s="192" t="s">
        <v>941</v>
      </c>
    </row>
    <row r="427" spans="1:21" s="58" customFormat="1" ht="15.75" customHeight="1" x14ac:dyDescent="0.2">
      <c r="A427" s="130" t="s">
        <v>640</v>
      </c>
      <c r="B427" s="131" t="s">
        <v>568</v>
      </c>
      <c r="C427" s="175"/>
      <c r="D427" s="132"/>
      <c r="E427" s="133"/>
      <c r="F427" s="134"/>
      <c r="G427" s="135">
        <f>SUM(G428)</f>
        <v>413.6</v>
      </c>
      <c r="H427" s="136"/>
      <c r="I427" s="137"/>
      <c r="J427" s="138"/>
      <c r="K427" s="139"/>
      <c r="L427" s="139"/>
      <c r="M427" s="139"/>
      <c r="N427" s="139"/>
      <c r="O427" s="139"/>
      <c r="P427" s="139"/>
      <c r="Q427" s="139"/>
      <c r="R427" s="139"/>
      <c r="S427" s="189" t="s">
        <v>941</v>
      </c>
      <c r="T427" s="189" t="s">
        <v>941</v>
      </c>
      <c r="U427" s="190" t="s">
        <v>941</v>
      </c>
    </row>
    <row r="428" spans="1:21" s="94" customFormat="1" x14ac:dyDescent="0.2">
      <c r="A428" s="86"/>
      <c r="B428" s="87"/>
      <c r="C428" s="87" t="s">
        <v>567</v>
      </c>
      <c r="D428" s="28" t="s">
        <v>6</v>
      </c>
      <c r="E428" s="59">
        <v>470</v>
      </c>
      <c r="F428" s="88">
        <v>0.88</v>
      </c>
      <c r="G428" s="89">
        <v>413.6</v>
      </c>
      <c r="H428" s="90"/>
      <c r="I428" s="91"/>
      <c r="J428" s="92"/>
      <c r="K428" s="93"/>
      <c r="L428" s="93"/>
      <c r="M428" s="93"/>
      <c r="N428" s="93"/>
      <c r="O428" s="93"/>
      <c r="P428" s="93"/>
      <c r="Q428" s="93"/>
      <c r="R428" s="93"/>
      <c r="S428" s="191" t="s">
        <v>941</v>
      </c>
      <c r="T428" s="191" t="s">
        <v>941</v>
      </c>
      <c r="U428" s="192" t="s">
        <v>941</v>
      </c>
    </row>
    <row r="429" spans="1:21" s="58" customFormat="1" ht="15.75" customHeight="1" x14ac:dyDescent="0.2">
      <c r="A429" s="130" t="s">
        <v>641</v>
      </c>
      <c r="B429" s="131" t="s">
        <v>49</v>
      </c>
      <c r="C429" s="175"/>
      <c r="D429" s="132"/>
      <c r="E429" s="133"/>
      <c r="F429" s="134"/>
      <c r="G429" s="135">
        <f>SUM(G430)</f>
        <v>555.17999999999995</v>
      </c>
      <c r="H429" s="136"/>
      <c r="I429" s="137"/>
      <c r="J429" s="138"/>
      <c r="K429" s="139"/>
      <c r="L429" s="139"/>
      <c r="M429" s="139"/>
      <c r="N429" s="139"/>
      <c r="O429" s="139"/>
      <c r="P429" s="139"/>
      <c r="Q429" s="139"/>
      <c r="R429" s="139"/>
      <c r="S429" s="189" t="s">
        <v>941</v>
      </c>
      <c r="T429" s="189" t="s">
        <v>941</v>
      </c>
      <c r="U429" s="190" t="s">
        <v>941</v>
      </c>
    </row>
    <row r="430" spans="1:21" s="94" customFormat="1" x14ac:dyDescent="0.2">
      <c r="A430" s="86"/>
      <c r="B430" s="87"/>
      <c r="C430" s="87" t="s">
        <v>569</v>
      </c>
      <c r="D430" s="28" t="s">
        <v>7</v>
      </c>
      <c r="E430" s="59">
        <v>1</v>
      </c>
      <c r="F430" s="88">
        <v>555.17999999999995</v>
      </c>
      <c r="G430" s="89">
        <v>555.17999999999995</v>
      </c>
      <c r="H430" s="90"/>
      <c r="I430" s="91"/>
      <c r="J430" s="92"/>
      <c r="K430" s="93"/>
      <c r="L430" s="93"/>
      <c r="M430" s="93"/>
      <c r="N430" s="93"/>
      <c r="O430" s="93"/>
      <c r="P430" s="93"/>
      <c r="Q430" s="93"/>
      <c r="R430" s="93"/>
      <c r="S430" s="191" t="s">
        <v>941</v>
      </c>
      <c r="T430" s="191" t="s">
        <v>941</v>
      </c>
      <c r="U430" s="192" t="s">
        <v>941</v>
      </c>
    </row>
    <row r="431" spans="1:21" s="58" customFormat="1" ht="15.75" customHeight="1" x14ac:dyDescent="0.2">
      <c r="A431" s="130" t="s">
        <v>643</v>
      </c>
      <c r="B431" s="131" t="s">
        <v>333</v>
      </c>
      <c r="C431" s="175"/>
      <c r="D431" s="132"/>
      <c r="E431" s="133"/>
      <c r="F431" s="134"/>
      <c r="G431" s="135">
        <f>SUM(G432)</f>
        <v>1438.27</v>
      </c>
      <c r="H431" s="136"/>
      <c r="I431" s="137"/>
      <c r="J431" s="138"/>
      <c r="K431" s="139"/>
      <c r="L431" s="139"/>
      <c r="M431" s="139"/>
      <c r="N431" s="139"/>
      <c r="O431" s="139"/>
      <c r="P431" s="139"/>
      <c r="Q431" s="139"/>
      <c r="R431" s="139"/>
      <c r="S431" s="189" t="s">
        <v>941</v>
      </c>
      <c r="T431" s="189" t="s">
        <v>941</v>
      </c>
      <c r="U431" s="190" t="s">
        <v>941</v>
      </c>
    </row>
    <row r="432" spans="1:21" s="94" customFormat="1" x14ac:dyDescent="0.2">
      <c r="A432" s="86"/>
      <c r="B432" s="87"/>
      <c r="C432" s="87" t="s">
        <v>642</v>
      </c>
      <c r="D432" s="28" t="s">
        <v>7</v>
      </c>
      <c r="E432" s="59">
        <v>1</v>
      </c>
      <c r="F432" s="88">
        <v>1438.27</v>
      </c>
      <c r="G432" s="89">
        <v>1438.27</v>
      </c>
      <c r="H432" s="90"/>
      <c r="I432" s="91"/>
      <c r="J432" s="92"/>
      <c r="K432" s="93"/>
      <c r="L432" s="93"/>
      <c r="M432" s="93"/>
      <c r="N432" s="93"/>
      <c r="O432" s="93"/>
      <c r="P432" s="93"/>
      <c r="Q432" s="93"/>
      <c r="R432" s="93"/>
      <c r="S432" s="191" t="s">
        <v>941</v>
      </c>
      <c r="T432" s="191" t="s">
        <v>941</v>
      </c>
      <c r="U432" s="192" t="s">
        <v>941</v>
      </c>
    </row>
    <row r="433" spans="1:21" s="58" customFormat="1" ht="15.75" customHeight="1" x14ac:dyDescent="0.2">
      <c r="A433" s="130" t="s">
        <v>644</v>
      </c>
      <c r="B433" s="131" t="s">
        <v>570</v>
      </c>
      <c r="C433" s="175"/>
      <c r="D433" s="132"/>
      <c r="E433" s="133"/>
      <c r="F433" s="134"/>
      <c r="G433" s="135">
        <f>SUM(G434)</f>
        <v>424.27</v>
      </c>
      <c r="H433" s="136"/>
      <c r="I433" s="137"/>
      <c r="J433" s="138"/>
      <c r="K433" s="139"/>
      <c r="L433" s="139"/>
      <c r="M433" s="139"/>
      <c r="N433" s="139"/>
      <c r="O433" s="139"/>
      <c r="P433" s="139"/>
      <c r="Q433" s="139"/>
      <c r="R433" s="139"/>
      <c r="S433" s="189" t="s">
        <v>941</v>
      </c>
      <c r="T433" s="189" t="s">
        <v>941</v>
      </c>
      <c r="U433" s="190" t="s">
        <v>941</v>
      </c>
    </row>
    <row r="434" spans="1:21" s="94" customFormat="1" ht="31.5" x14ac:dyDescent="0.2">
      <c r="A434" s="86"/>
      <c r="B434" s="87"/>
      <c r="C434" s="87" t="s">
        <v>571</v>
      </c>
      <c r="D434" s="28" t="s">
        <v>6</v>
      </c>
      <c r="E434" s="59">
        <v>319</v>
      </c>
      <c r="F434" s="88">
        <v>1.33</v>
      </c>
      <c r="G434" s="89">
        <v>424.27</v>
      </c>
      <c r="H434" s="90"/>
      <c r="I434" s="91"/>
      <c r="J434" s="92"/>
      <c r="K434" s="93"/>
      <c r="L434" s="93"/>
      <c r="M434" s="93"/>
      <c r="N434" s="93"/>
      <c r="O434" s="93"/>
      <c r="P434" s="93"/>
      <c r="Q434" s="93"/>
      <c r="R434" s="93"/>
      <c r="S434" s="191" t="s">
        <v>941</v>
      </c>
      <c r="T434" s="191" t="s">
        <v>941</v>
      </c>
      <c r="U434" s="192" t="s">
        <v>941</v>
      </c>
    </row>
    <row r="435" spans="1:21" s="58" customFormat="1" ht="15.75" customHeight="1" x14ac:dyDescent="0.2">
      <c r="A435" s="130" t="s">
        <v>645</v>
      </c>
      <c r="B435" s="131" t="s">
        <v>572</v>
      </c>
      <c r="C435" s="175" t="s">
        <v>573</v>
      </c>
      <c r="D435" s="132"/>
      <c r="E435" s="133"/>
      <c r="F435" s="134"/>
      <c r="G435" s="135">
        <f>SUM(G436)</f>
        <v>829.4</v>
      </c>
      <c r="H435" s="136"/>
      <c r="I435" s="137"/>
      <c r="J435" s="138"/>
      <c r="K435" s="139"/>
      <c r="L435" s="139"/>
      <c r="M435" s="139"/>
      <c r="N435" s="139"/>
      <c r="O435" s="139"/>
      <c r="P435" s="139"/>
      <c r="Q435" s="139"/>
      <c r="R435" s="139"/>
      <c r="S435" s="189" t="s">
        <v>941</v>
      </c>
      <c r="T435" s="189" t="s">
        <v>941</v>
      </c>
      <c r="U435" s="190" t="s">
        <v>941</v>
      </c>
    </row>
    <row r="436" spans="1:21" s="94" customFormat="1" x14ac:dyDescent="0.2">
      <c r="A436" s="86"/>
      <c r="B436" s="87"/>
      <c r="C436" s="87" t="s">
        <v>569</v>
      </c>
      <c r="D436" s="28" t="s">
        <v>6</v>
      </c>
      <c r="E436" s="59">
        <v>715</v>
      </c>
      <c r="F436" s="88">
        <v>1.1599999999999999</v>
      </c>
      <c r="G436" s="89">
        <v>829.4</v>
      </c>
      <c r="H436" s="90"/>
      <c r="I436" s="91"/>
      <c r="J436" s="92"/>
      <c r="K436" s="93"/>
      <c r="L436" s="93"/>
      <c r="M436" s="93"/>
      <c r="N436" s="93"/>
      <c r="O436" s="93"/>
      <c r="P436" s="93"/>
      <c r="Q436" s="93"/>
      <c r="R436" s="93"/>
      <c r="S436" s="191" t="s">
        <v>941</v>
      </c>
      <c r="T436" s="191" t="s">
        <v>941</v>
      </c>
      <c r="U436" s="192" t="s">
        <v>941</v>
      </c>
    </row>
    <row r="437" spans="1:21" s="58" customFormat="1" ht="15.75" customHeight="1" x14ac:dyDescent="0.2">
      <c r="A437" s="130" t="s">
        <v>646</v>
      </c>
      <c r="B437" s="131" t="s">
        <v>574</v>
      </c>
      <c r="C437" s="175" t="s">
        <v>567</v>
      </c>
      <c r="D437" s="132"/>
      <c r="E437" s="133"/>
      <c r="F437" s="134"/>
      <c r="G437" s="135">
        <f>SUM(G438)</f>
        <v>163.5</v>
      </c>
      <c r="H437" s="136"/>
      <c r="I437" s="137"/>
      <c r="J437" s="138"/>
      <c r="K437" s="139"/>
      <c r="L437" s="139"/>
      <c r="M437" s="139"/>
      <c r="N437" s="139"/>
      <c r="O437" s="139"/>
      <c r="P437" s="139"/>
      <c r="Q437" s="139"/>
      <c r="R437" s="139"/>
      <c r="S437" s="189" t="s">
        <v>941</v>
      </c>
      <c r="T437" s="189" t="s">
        <v>941</v>
      </c>
      <c r="U437" s="190" t="s">
        <v>941</v>
      </c>
    </row>
    <row r="438" spans="1:21" s="94" customFormat="1" x14ac:dyDescent="0.2">
      <c r="A438" s="86"/>
      <c r="B438" s="87"/>
      <c r="C438" s="87" t="s">
        <v>569</v>
      </c>
      <c r="D438" s="28" t="s">
        <v>6</v>
      </c>
      <c r="E438" s="59">
        <v>75</v>
      </c>
      <c r="F438" s="88">
        <v>2.1800000000000002</v>
      </c>
      <c r="G438" s="89">
        <v>163.5</v>
      </c>
      <c r="H438" s="90"/>
      <c r="I438" s="91"/>
      <c r="J438" s="92"/>
      <c r="K438" s="93"/>
      <c r="L438" s="93"/>
      <c r="M438" s="93"/>
      <c r="N438" s="93"/>
      <c r="O438" s="93"/>
      <c r="P438" s="93"/>
      <c r="Q438" s="93"/>
      <c r="R438" s="93"/>
      <c r="S438" s="191" t="s">
        <v>941</v>
      </c>
      <c r="T438" s="191" t="s">
        <v>941</v>
      </c>
      <c r="U438" s="192" t="s">
        <v>941</v>
      </c>
    </row>
    <row r="439" spans="1:21" s="58" customFormat="1" ht="15.75" customHeight="1" x14ac:dyDescent="0.2">
      <c r="A439" s="130" t="s">
        <v>647</v>
      </c>
      <c r="B439" s="131" t="s">
        <v>575</v>
      </c>
      <c r="C439" s="175"/>
      <c r="D439" s="132"/>
      <c r="E439" s="133"/>
      <c r="F439" s="134"/>
      <c r="G439" s="135">
        <f>SUM(G440)</f>
        <v>419.79</v>
      </c>
      <c r="H439" s="136"/>
      <c r="I439" s="137"/>
      <c r="J439" s="138"/>
      <c r="K439" s="139"/>
      <c r="L439" s="139"/>
      <c r="M439" s="139"/>
      <c r="N439" s="139"/>
      <c r="O439" s="139"/>
      <c r="P439" s="139"/>
      <c r="Q439" s="139"/>
      <c r="R439" s="139"/>
      <c r="S439" s="189" t="s">
        <v>941</v>
      </c>
      <c r="T439" s="189" t="s">
        <v>941</v>
      </c>
      <c r="U439" s="190" t="s">
        <v>941</v>
      </c>
    </row>
    <row r="440" spans="1:21" s="94" customFormat="1" x14ac:dyDescent="0.2">
      <c r="A440" s="120" t="s">
        <v>648</v>
      </c>
      <c r="B440" s="123" t="s">
        <v>532</v>
      </c>
      <c r="C440" s="87" t="s">
        <v>534</v>
      </c>
      <c r="D440" s="28" t="s">
        <v>6</v>
      </c>
      <c r="E440" s="59">
        <v>10.5</v>
      </c>
      <c r="F440" s="126">
        <v>39.979999999999997</v>
      </c>
      <c r="G440" s="127">
        <v>419.79</v>
      </c>
      <c r="H440" s="90"/>
      <c r="I440" s="91"/>
      <c r="J440" s="92"/>
      <c r="K440" s="93"/>
      <c r="L440" s="93"/>
      <c r="M440" s="93"/>
      <c r="N440" s="93"/>
      <c r="O440" s="93"/>
      <c r="P440" s="93"/>
      <c r="Q440" s="93"/>
      <c r="R440" s="93"/>
      <c r="S440" s="191" t="s">
        <v>941</v>
      </c>
      <c r="T440" s="191" t="s">
        <v>941</v>
      </c>
      <c r="U440" s="192" t="s">
        <v>941</v>
      </c>
    </row>
    <row r="441" spans="1:21" s="94" customFormat="1" x14ac:dyDescent="0.2">
      <c r="A441" s="177"/>
      <c r="B441" s="178"/>
      <c r="C441" s="87" t="s">
        <v>576</v>
      </c>
      <c r="D441" s="28" t="s">
        <v>7</v>
      </c>
      <c r="E441" s="59">
        <v>2</v>
      </c>
      <c r="F441" s="177"/>
      <c r="G441" s="179"/>
      <c r="H441" s="90"/>
      <c r="I441" s="91"/>
      <c r="J441" s="92"/>
      <c r="K441" s="93"/>
      <c r="L441" s="93"/>
      <c r="M441" s="93"/>
      <c r="N441" s="93"/>
      <c r="O441" s="93"/>
      <c r="P441" s="93"/>
      <c r="Q441" s="93"/>
      <c r="R441" s="93"/>
      <c r="S441" s="191" t="s">
        <v>941</v>
      </c>
      <c r="T441" s="191" t="s">
        <v>941</v>
      </c>
      <c r="U441" s="192" t="s">
        <v>941</v>
      </c>
    </row>
    <row r="442" spans="1:21" s="94" customFormat="1" x14ac:dyDescent="0.2">
      <c r="A442" s="180"/>
      <c r="B442" s="181"/>
      <c r="C442" s="87" t="s">
        <v>577</v>
      </c>
      <c r="D442" s="28" t="s">
        <v>7</v>
      </c>
      <c r="E442" s="59">
        <v>1</v>
      </c>
      <c r="F442" s="180"/>
      <c r="G442" s="182"/>
      <c r="H442" s="90"/>
      <c r="I442" s="91"/>
      <c r="J442" s="92"/>
      <c r="K442" s="93"/>
      <c r="L442" s="93"/>
      <c r="M442" s="93"/>
      <c r="N442" s="93"/>
      <c r="O442" s="93"/>
      <c r="P442" s="93"/>
      <c r="Q442" s="93"/>
      <c r="R442" s="93"/>
      <c r="S442" s="191" t="s">
        <v>941</v>
      </c>
      <c r="T442" s="191" t="s">
        <v>941</v>
      </c>
      <c r="U442" s="192" t="s">
        <v>941</v>
      </c>
    </row>
    <row r="443" spans="1:21" s="58" customFormat="1" ht="15.75" customHeight="1" x14ac:dyDescent="0.2">
      <c r="A443" s="130" t="s">
        <v>650</v>
      </c>
      <c r="B443" s="131" t="s">
        <v>649</v>
      </c>
      <c r="C443" s="175" t="s">
        <v>564</v>
      </c>
      <c r="D443" s="132"/>
      <c r="E443" s="133"/>
      <c r="F443" s="134"/>
      <c r="G443" s="135">
        <f>SUM(G444)</f>
        <v>76.8</v>
      </c>
      <c r="H443" s="136"/>
      <c r="I443" s="137"/>
      <c r="J443" s="138"/>
      <c r="K443" s="139"/>
      <c r="L443" s="139"/>
      <c r="M443" s="139"/>
      <c r="N443" s="139"/>
      <c r="O443" s="139"/>
      <c r="P443" s="139"/>
      <c r="Q443" s="139"/>
      <c r="R443" s="139"/>
      <c r="S443" s="189" t="s">
        <v>941</v>
      </c>
      <c r="T443" s="189" t="s">
        <v>941</v>
      </c>
      <c r="U443" s="190" t="s">
        <v>941</v>
      </c>
    </row>
    <row r="444" spans="1:21" s="94" customFormat="1" x14ac:dyDescent="0.2">
      <c r="A444" s="86"/>
      <c r="B444" s="87"/>
      <c r="C444" s="87" t="s">
        <v>569</v>
      </c>
      <c r="D444" s="28" t="s">
        <v>6</v>
      </c>
      <c r="E444" s="59">
        <v>120</v>
      </c>
      <c r="F444" s="88">
        <v>0.64</v>
      </c>
      <c r="G444" s="89">
        <v>76.8</v>
      </c>
      <c r="H444" s="90"/>
      <c r="I444" s="91"/>
      <c r="J444" s="92"/>
      <c r="K444" s="93"/>
      <c r="L444" s="93"/>
      <c r="M444" s="93"/>
      <c r="N444" s="93"/>
      <c r="O444" s="93"/>
      <c r="P444" s="93"/>
      <c r="Q444" s="93"/>
      <c r="R444" s="93"/>
      <c r="S444" s="191" t="s">
        <v>941</v>
      </c>
      <c r="T444" s="191" t="s">
        <v>941</v>
      </c>
      <c r="U444" s="192" t="s">
        <v>941</v>
      </c>
    </row>
    <row r="445" spans="1:21" s="58" customFormat="1" ht="15.75" customHeight="1" x14ac:dyDescent="0.2">
      <c r="A445" s="130" t="s">
        <v>651</v>
      </c>
      <c r="B445" s="131" t="s">
        <v>578</v>
      </c>
      <c r="C445" s="175" t="s">
        <v>564</v>
      </c>
      <c r="D445" s="132"/>
      <c r="E445" s="133"/>
      <c r="F445" s="134"/>
      <c r="G445" s="135">
        <f>SUM(G446)</f>
        <v>261.3</v>
      </c>
      <c r="H445" s="136"/>
      <c r="I445" s="137"/>
      <c r="J445" s="138"/>
      <c r="K445" s="139"/>
      <c r="L445" s="139"/>
      <c r="M445" s="139"/>
      <c r="N445" s="139"/>
      <c r="O445" s="139"/>
      <c r="P445" s="139"/>
      <c r="Q445" s="139"/>
      <c r="R445" s="139"/>
      <c r="S445" s="189" t="s">
        <v>941</v>
      </c>
      <c r="T445" s="189" t="s">
        <v>941</v>
      </c>
      <c r="U445" s="190" t="s">
        <v>941</v>
      </c>
    </row>
    <row r="446" spans="1:21" s="94" customFormat="1" x14ac:dyDescent="0.2">
      <c r="A446" s="86"/>
      <c r="B446" s="87"/>
      <c r="C446" s="87" t="s">
        <v>569</v>
      </c>
      <c r="D446" s="28" t="s">
        <v>6</v>
      </c>
      <c r="E446" s="59">
        <v>390</v>
      </c>
      <c r="F446" s="88">
        <v>0.67</v>
      </c>
      <c r="G446" s="89">
        <v>261.3</v>
      </c>
      <c r="H446" s="90"/>
      <c r="I446" s="91"/>
      <c r="J446" s="92"/>
      <c r="K446" s="93"/>
      <c r="L446" s="93"/>
      <c r="M446" s="93"/>
      <c r="N446" s="93"/>
      <c r="O446" s="93"/>
      <c r="P446" s="93"/>
      <c r="Q446" s="93"/>
      <c r="R446" s="93"/>
      <c r="S446" s="191" t="s">
        <v>941</v>
      </c>
      <c r="T446" s="191" t="s">
        <v>941</v>
      </c>
      <c r="U446" s="192" t="s">
        <v>941</v>
      </c>
    </row>
    <row r="447" spans="1:21" s="58" customFormat="1" ht="15.75" customHeight="1" x14ac:dyDescent="0.2">
      <c r="A447" s="130" t="s">
        <v>652</v>
      </c>
      <c r="B447" s="131" t="s">
        <v>414</v>
      </c>
      <c r="C447" s="175"/>
      <c r="D447" s="132"/>
      <c r="E447" s="133"/>
      <c r="F447" s="134"/>
      <c r="G447" s="135">
        <f>SUM(G448)</f>
        <v>163.30000000000001</v>
      </c>
      <c r="H447" s="136"/>
      <c r="I447" s="137"/>
      <c r="J447" s="138"/>
      <c r="K447" s="139"/>
      <c r="L447" s="139"/>
      <c r="M447" s="139"/>
      <c r="N447" s="139"/>
      <c r="O447" s="139"/>
      <c r="P447" s="139"/>
      <c r="Q447" s="139"/>
      <c r="R447" s="139"/>
      <c r="S447" s="189" t="s">
        <v>941</v>
      </c>
      <c r="T447" s="189" t="s">
        <v>941</v>
      </c>
      <c r="U447" s="190" t="s">
        <v>941</v>
      </c>
    </row>
    <row r="448" spans="1:21" s="94" customFormat="1" ht="31.5" x14ac:dyDescent="0.2">
      <c r="A448" s="86" t="s">
        <v>653</v>
      </c>
      <c r="B448" s="87" t="s">
        <v>579</v>
      </c>
      <c r="C448" s="87" t="s">
        <v>339</v>
      </c>
      <c r="D448" s="28" t="s">
        <v>6</v>
      </c>
      <c r="E448" s="59">
        <v>142</v>
      </c>
      <c r="F448" s="88">
        <v>1.1499999999999999</v>
      </c>
      <c r="G448" s="89">
        <v>163.30000000000001</v>
      </c>
      <c r="H448" s="90"/>
      <c r="I448" s="91"/>
      <c r="J448" s="92"/>
      <c r="K448" s="93"/>
      <c r="L448" s="93"/>
      <c r="M448" s="93"/>
      <c r="N448" s="93"/>
      <c r="O448" s="93"/>
      <c r="P448" s="93"/>
      <c r="Q448" s="93"/>
      <c r="R448" s="93"/>
      <c r="S448" s="191" t="s">
        <v>941</v>
      </c>
      <c r="T448" s="191" t="s">
        <v>941</v>
      </c>
      <c r="U448" s="192" t="s">
        <v>941</v>
      </c>
    </row>
    <row r="449" spans="1:21" s="58" customFormat="1" ht="15.75" customHeight="1" x14ac:dyDescent="0.2">
      <c r="A449" s="130" t="s">
        <v>655</v>
      </c>
      <c r="B449" s="131" t="s">
        <v>654</v>
      </c>
      <c r="C449" s="175"/>
      <c r="D449" s="132"/>
      <c r="E449" s="133"/>
      <c r="F449" s="134"/>
      <c r="G449" s="135">
        <f>SUM(G450:G452)</f>
        <v>140.14000000000001</v>
      </c>
      <c r="H449" s="136"/>
      <c r="I449" s="137"/>
      <c r="J449" s="138"/>
      <c r="K449" s="139"/>
      <c r="L449" s="139"/>
      <c r="M449" s="139"/>
      <c r="N449" s="139"/>
      <c r="O449" s="139"/>
      <c r="P449" s="139"/>
      <c r="Q449" s="139"/>
      <c r="R449" s="139"/>
      <c r="S449" s="189" t="s">
        <v>941</v>
      </c>
      <c r="T449" s="189" t="s">
        <v>941</v>
      </c>
      <c r="U449" s="190" t="s">
        <v>941</v>
      </c>
    </row>
    <row r="450" spans="1:21" s="94" customFormat="1" ht="47.25" x14ac:dyDescent="0.2">
      <c r="A450" s="120" t="s">
        <v>656</v>
      </c>
      <c r="B450" s="123" t="s">
        <v>100</v>
      </c>
      <c r="C450" s="87" t="s">
        <v>343</v>
      </c>
      <c r="D450" s="28" t="s">
        <v>41</v>
      </c>
      <c r="E450" s="59">
        <v>51</v>
      </c>
      <c r="F450" s="88">
        <v>0.7</v>
      </c>
      <c r="G450" s="89">
        <v>35.700000000000003</v>
      </c>
      <c r="H450" s="90"/>
      <c r="I450" s="91"/>
      <c r="J450" s="92"/>
      <c r="K450" s="93"/>
      <c r="L450" s="93"/>
      <c r="M450" s="93"/>
      <c r="N450" s="93"/>
      <c r="O450" s="93"/>
      <c r="P450" s="93"/>
      <c r="Q450" s="93"/>
      <c r="R450" s="93"/>
      <c r="S450" s="191" t="s">
        <v>941</v>
      </c>
      <c r="T450" s="191" t="s">
        <v>941</v>
      </c>
      <c r="U450" s="192" t="s">
        <v>941</v>
      </c>
    </row>
    <row r="451" spans="1:21" s="94" customFormat="1" x14ac:dyDescent="0.2">
      <c r="A451" s="177"/>
      <c r="B451" s="178"/>
      <c r="C451" s="87" t="s">
        <v>344</v>
      </c>
      <c r="D451" s="28" t="s">
        <v>6</v>
      </c>
      <c r="E451" s="59">
        <v>62</v>
      </c>
      <c r="F451" s="88">
        <v>0.3</v>
      </c>
      <c r="G451" s="89">
        <v>18.600000000000001</v>
      </c>
      <c r="H451" s="90"/>
      <c r="I451" s="91"/>
      <c r="J451" s="92"/>
      <c r="K451" s="93"/>
      <c r="L451" s="93"/>
      <c r="M451" s="93"/>
      <c r="N451" s="93"/>
      <c r="O451" s="93"/>
      <c r="P451" s="93"/>
      <c r="Q451" s="93"/>
      <c r="R451" s="93"/>
      <c r="S451" s="191" t="s">
        <v>941</v>
      </c>
      <c r="T451" s="191" t="s">
        <v>941</v>
      </c>
      <c r="U451" s="192" t="s">
        <v>941</v>
      </c>
    </row>
    <row r="452" spans="1:21" s="94" customFormat="1" x14ac:dyDescent="0.2">
      <c r="A452" s="180"/>
      <c r="B452" s="181"/>
      <c r="C452" s="87" t="s">
        <v>345</v>
      </c>
      <c r="D452" s="28" t="s">
        <v>327</v>
      </c>
      <c r="E452" s="59">
        <v>2</v>
      </c>
      <c r="F452" s="88">
        <v>42.92</v>
      </c>
      <c r="G452" s="89">
        <v>85.84</v>
      </c>
      <c r="H452" s="90"/>
      <c r="I452" s="91"/>
      <c r="J452" s="92"/>
      <c r="K452" s="93"/>
      <c r="L452" s="93"/>
      <c r="M452" s="93"/>
      <c r="N452" s="93"/>
      <c r="O452" s="93"/>
      <c r="P452" s="93"/>
      <c r="Q452" s="93"/>
      <c r="R452" s="93"/>
      <c r="S452" s="191" t="s">
        <v>941</v>
      </c>
      <c r="T452" s="191" t="s">
        <v>941</v>
      </c>
      <c r="U452" s="192" t="s">
        <v>941</v>
      </c>
    </row>
    <row r="453" spans="1:21" s="58" customFormat="1" ht="15.75" customHeight="1" x14ac:dyDescent="0.2">
      <c r="A453" s="130" t="s">
        <v>658</v>
      </c>
      <c r="B453" s="131" t="s">
        <v>657</v>
      </c>
      <c r="C453" s="175"/>
      <c r="D453" s="132"/>
      <c r="E453" s="133"/>
      <c r="F453" s="134"/>
      <c r="G453" s="135">
        <f>SUM(G454)</f>
        <v>2181.8200000000002</v>
      </c>
      <c r="H453" s="136"/>
      <c r="I453" s="137"/>
      <c r="J453" s="138"/>
      <c r="K453" s="139"/>
      <c r="L453" s="139"/>
      <c r="M453" s="139"/>
      <c r="N453" s="139"/>
      <c r="O453" s="139"/>
      <c r="P453" s="139"/>
      <c r="Q453" s="139"/>
      <c r="R453" s="139"/>
      <c r="S453" s="189" t="s">
        <v>941</v>
      </c>
      <c r="T453" s="189" t="s">
        <v>941</v>
      </c>
      <c r="U453" s="190" t="s">
        <v>941</v>
      </c>
    </row>
    <row r="454" spans="1:21" s="94" customFormat="1" x14ac:dyDescent="0.2">
      <c r="A454" s="177" t="s">
        <v>659</v>
      </c>
      <c r="B454" s="123" t="s">
        <v>667</v>
      </c>
      <c r="C454" s="87" t="s">
        <v>580</v>
      </c>
      <c r="D454" s="28" t="s">
        <v>6</v>
      </c>
      <c r="E454" s="59">
        <v>86</v>
      </c>
      <c r="F454" s="126">
        <v>25.37</v>
      </c>
      <c r="G454" s="127">
        <v>2181.8200000000002</v>
      </c>
      <c r="H454" s="90"/>
      <c r="I454" s="91"/>
      <c r="J454" s="92"/>
      <c r="K454" s="93"/>
      <c r="L454" s="93"/>
      <c r="M454" s="93"/>
      <c r="N454" s="93"/>
      <c r="O454" s="93"/>
      <c r="P454" s="93"/>
      <c r="Q454" s="93"/>
      <c r="R454" s="93"/>
      <c r="S454" s="191" t="s">
        <v>941</v>
      </c>
      <c r="T454" s="191" t="s">
        <v>941</v>
      </c>
      <c r="U454" s="192" t="s">
        <v>941</v>
      </c>
    </row>
    <row r="455" spans="1:21" s="94" customFormat="1" x14ac:dyDescent="0.2">
      <c r="A455" s="180"/>
      <c r="B455" s="181"/>
      <c r="C455" s="87" t="s">
        <v>581</v>
      </c>
      <c r="D455" s="28" t="s">
        <v>7</v>
      </c>
      <c r="E455" s="59">
        <v>3</v>
      </c>
      <c r="F455" s="180"/>
      <c r="G455" s="182"/>
      <c r="H455" s="90"/>
      <c r="I455" s="91"/>
      <c r="J455" s="92"/>
      <c r="K455" s="93"/>
      <c r="L455" s="93"/>
      <c r="M455" s="93"/>
      <c r="N455" s="93"/>
      <c r="O455" s="93"/>
      <c r="P455" s="93"/>
      <c r="Q455" s="93"/>
      <c r="R455" s="93"/>
      <c r="S455" s="191" t="s">
        <v>941</v>
      </c>
      <c r="T455" s="191" t="s">
        <v>941</v>
      </c>
      <c r="U455" s="192" t="s">
        <v>941</v>
      </c>
    </row>
    <row r="456" spans="1:21" s="58" customFormat="1" ht="15.75" customHeight="1" x14ac:dyDescent="0.2">
      <c r="A456" s="130" t="s">
        <v>660</v>
      </c>
      <c r="B456" s="131" t="s">
        <v>418</v>
      </c>
      <c r="C456" s="175"/>
      <c r="D456" s="132"/>
      <c r="E456" s="133"/>
      <c r="F456" s="134"/>
      <c r="G456" s="135">
        <f>SUM(G457:G464)</f>
        <v>11227.9</v>
      </c>
      <c r="H456" s="136"/>
      <c r="I456" s="137"/>
      <c r="J456" s="138"/>
      <c r="K456" s="139"/>
      <c r="L456" s="139"/>
      <c r="M456" s="139"/>
      <c r="N456" s="139"/>
      <c r="O456" s="139"/>
      <c r="P456" s="139"/>
      <c r="Q456" s="139"/>
      <c r="R456" s="139"/>
      <c r="S456" s="189" t="s">
        <v>941</v>
      </c>
      <c r="T456" s="189" t="s">
        <v>941</v>
      </c>
      <c r="U456" s="190" t="s">
        <v>941</v>
      </c>
    </row>
    <row r="457" spans="1:21" s="94" customFormat="1" ht="47.25" x14ac:dyDescent="0.2">
      <c r="A457" s="86"/>
      <c r="B457" s="87"/>
      <c r="C457" s="87" t="s">
        <v>582</v>
      </c>
      <c r="D457" s="28" t="s">
        <v>41</v>
      </c>
      <c r="E457" s="59">
        <v>3311</v>
      </c>
      <c r="F457" s="88">
        <v>1.2</v>
      </c>
      <c r="G457" s="89">
        <v>3973.2</v>
      </c>
      <c r="H457" s="90"/>
      <c r="I457" s="91"/>
      <c r="J457" s="92"/>
      <c r="K457" s="93"/>
      <c r="L457" s="93"/>
      <c r="M457" s="93"/>
      <c r="N457" s="93"/>
      <c r="O457" s="93"/>
      <c r="P457" s="93"/>
      <c r="Q457" s="93"/>
      <c r="R457" s="93"/>
      <c r="S457" s="191" t="s">
        <v>941</v>
      </c>
      <c r="T457" s="191" t="s">
        <v>941</v>
      </c>
      <c r="U457" s="192" t="s">
        <v>941</v>
      </c>
    </row>
    <row r="458" spans="1:21" s="94" customFormat="1" x14ac:dyDescent="0.2">
      <c r="A458" s="86"/>
      <c r="B458" s="87"/>
      <c r="C458" s="87" t="s">
        <v>583</v>
      </c>
      <c r="D458" s="28" t="s">
        <v>6</v>
      </c>
      <c r="E458" s="59">
        <v>584</v>
      </c>
      <c r="F458" s="88">
        <v>3.05</v>
      </c>
      <c r="G458" s="89">
        <v>1781.2</v>
      </c>
      <c r="H458" s="90"/>
      <c r="I458" s="91"/>
      <c r="J458" s="92"/>
      <c r="K458" s="93"/>
      <c r="L458" s="93"/>
      <c r="M458" s="93"/>
      <c r="N458" s="93"/>
      <c r="O458" s="93"/>
      <c r="P458" s="93"/>
      <c r="Q458" s="93"/>
      <c r="R458" s="93"/>
      <c r="S458" s="191" t="s">
        <v>941</v>
      </c>
      <c r="T458" s="191" t="s">
        <v>941</v>
      </c>
      <c r="U458" s="192" t="s">
        <v>941</v>
      </c>
    </row>
    <row r="459" spans="1:21" s="94" customFormat="1" x14ac:dyDescent="0.2">
      <c r="A459" s="86"/>
      <c r="B459" s="87"/>
      <c r="C459" s="87" t="s">
        <v>346</v>
      </c>
      <c r="D459" s="28" t="s">
        <v>6</v>
      </c>
      <c r="E459" s="59">
        <v>404</v>
      </c>
      <c r="F459" s="88">
        <v>5.3</v>
      </c>
      <c r="G459" s="89">
        <v>2141.1999999999998</v>
      </c>
      <c r="H459" s="90"/>
      <c r="I459" s="91"/>
      <c r="J459" s="92"/>
      <c r="K459" s="93"/>
      <c r="L459" s="93"/>
      <c r="M459" s="93"/>
      <c r="N459" s="93"/>
      <c r="O459" s="93"/>
      <c r="P459" s="93"/>
      <c r="Q459" s="93"/>
      <c r="R459" s="93"/>
      <c r="S459" s="191" t="s">
        <v>941</v>
      </c>
      <c r="T459" s="191" t="s">
        <v>941</v>
      </c>
      <c r="U459" s="192" t="s">
        <v>941</v>
      </c>
    </row>
    <row r="460" spans="1:21" s="94" customFormat="1" x14ac:dyDescent="0.2">
      <c r="A460" s="86"/>
      <c r="B460" s="87"/>
      <c r="C460" s="87" t="s">
        <v>584</v>
      </c>
      <c r="D460" s="28" t="s">
        <v>6</v>
      </c>
      <c r="E460" s="59">
        <v>33</v>
      </c>
      <c r="F460" s="88">
        <v>4.01</v>
      </c>
      <c r="G460" s="89">
        <v>132.33000000000001</v>
      </c>
      <c r="H460" s="90"/>
      <c r="I460" s="91"/>
      <c r="J460" s="92"/>
      <c r="K460" s="93"/>
      <c r="L460" s="93"/>
      <c r="M460" s="93"/>
      <c r="N460" s="93"/>
      <c r="O460" s="93"/>
      <c r="P460" s="93"/>
      <c r="Q460" s="93"/>
      <c r="R460" s="93"/>
      <c r="S460" s="191" t="s">
        <v>941</v>
      </c>
      <c r="T460" s="191" t="s">
        <v>941</v>
      </c>
      <c r="U460" s="192" t="s">
        <v>941</v>
      </c>
    </row>
    <row r="461" spans="1:21" s="94" customFormat="1" ht="31.5" x14ac:dyDescent="0.2">
      <c r="A461" s="86"/>
      <c r="B461" s="87"/>
      <c r="C461" s="87" t="s">
        <v>348</v>
      </c>
      <c r="D461" s="28" t="s">
        <v>41</v>
      </c>
      <c r="E461" s="59">
        <v>17.5</v>
      </c>
      <c r="F461" s="88">
        <v>34.659999999999997</v>
      </c>
      <c r="G461" s="89">
        <v>606.54999999999995</v>
      </c>
      <c r="H461" s="90"/>
      <c r="I461" s="91"/>
      <c r="J461" s="92"/>
      <c r="K461" s="93"/>
      <c r="L461" s="93"/>
      <c r="M461" s="93"/>
      <c r="N461" s="93"/>
      <c r="O461" s="93"/>
      <c r="P461" s="93"/>
      <c r="Q461" s="93"/>
      <c r="R461" s="93"/>
      <c r="S461" s="191" t="s">
        <v>941</v>
      </c>
      <c r="T461" s="191" t="s">
        <v>941</v>
      </c>
      <c r="U461" s="192" t="s">
        <v>941</v>
      </c>
    </row>
    <row r="462" spans="1:21" s="94" customFormat="1" ht="31.5" x14ac:dyDescent="0.2">
      <c r="A462" s="86"/>
      <c r="B462" s="87"/>
      <c r="C462" s="87" t="s">
        <v>349</v>
      </c>
      <c r="D462" s="28" t="s">
        <v>41</v>
      </c>
      <c r="E462" s="59">
        <v>37.9</v>
      </c>
      <c r="F462" s="88">
        <v>31.83</v>
      </c>
      <c r="G462" s="89">
        <v>1206.3599999999999</v>
      </c>
      <c r="H462" s="90"/>
      <c r="I462" s="91"/>
      <c r="J462" s="92"/>
      <c r="K462" s="93"/>
      <c r="L462" s="93"/>
      <c r="M462" s="93"/>
      <c r="N462" s="93"/>
      <c r="O462" s="93"/>
      <c r="P462" s="93"/>
      <c r="Q462" s="93"/>
      <c r="R462" s="93"/>
      <c r="S462" s="191" t="s">
        <v>941</v>
      </c>
      <c r="T462" s="191" t="s">
        <v>941</v>
      </c>
      <c r="U462" s="192" t="s">
        <v>941</v>
      </c>
    </row>
    <row r="463" spans="1:21" s="94" customFormat="1" x14ac:dyDescent="0.2">
      <c r="A463" s="86"/>
      <c r="B463" s="87"/>
      <c r="C463" s="87" t="s">
        <v>585</v>
      </c>
      <c r="D463" s="28" t="s">
        <v>212</v>
      </c>
      <c r="E463" s="59">
        <v>0.35183999999999999</v>
      </c>
      <c r="F463" s="88">
        <v>2876.82</v>
      </c>
      <c r="G463" s="89">
        <v>1012.18</v>
      </c>
      <c r="H463" s="90"/>
      <c r="I463" s="91"/>
      <c r="J463" s="92"/>
      <c r="K463" s="93"/>
      <c r="L463" s="93"/>
      <c r="M463" s="93"/>
      <c r="N463" s="93"/>
      <c r="O463" s="93"/>
      <c r="P463" s="93"/>
      <c r="Q463" s="93"/>
      <c r="R463" s="93"/>
      <c r="S463" s="191" t="s">
        <v>941</v>
      </c>
      <c r="T463" s="191" t="s">
        <v>941</v>
      </c>
      <c r="U463" s="192" t="s">
        <v>941</v>
      </c>
    </row>
    <row r="464" spans="1:21" s="94" customFormat="1" x14ac:dyDescent="0.2">
      <c r="A464" s="86"/>
      <c r="B464" s="87"/>
      <c r="C464" s="87" t="s">
        <v>586</v>
      </c>
      <c r="D464" s="28" t="s">
        <v>327</v>
      </c>
      <c r="E464" s="59">
        <v>16</v>
      </c>
      <c r="F464" s="88">
        <v>23.43</v>
      </c>
      <c r="G464" s="89">
        <v>374.88</v>
      </c>
      <c r="H464" s="90"/>
      <c r="I464" s="91"/>
      <c r="J464" s="92"/>
      <c r="K464" s="93"/>
      <c r="L464" s="93"/>
      <c r="M464" s="93"/>
      <c r="N464" s="93"/>
      <c r="O464" s="93"/>
      <c r="P464" s="93"/>
      <c r="Q464" s="93"/>
      <c r="R464" s="93"/>
      <c r="S464" s="191" t="s">
        <v>941</v>
      </c>
      <c r="T464" s="191" t="s">
        <v>941</v>
      </c>
      <c r="U464" s="192" t="s">
        <v>941</v>
      </c>
    </row>
    <row r="465" spans="1:21" s="58" customFormat="1" ht="15.75" customHeight="1" x14ac:dyDescent="0.2">
      <c r="A465" s="130" t="s">
        <v>661</v>
      </c>
      <c r="B465" s="131" t="s">
        <v>419</v>
      </c>
      <c r="C465" s="175"/>
      <c r="D465" s="132"/>
      <c r="E465" s="133"/>
      <c r="F465" s="134"/>
      <c r="G465" s="135">
        <f>SUM(G466:G469)</f>
        <v>220.94</v>
      </c>
      <c r="H465" s="136"/>
      <c r="I465" s="137"/>
      <c r="J465" s="138"/>
      <c r="K465" s="139"/>
      <c r="L465" s="139"/>
      <c r="M465" s="139"/>
      <c r="N465" s="139"/>
      <c r="O465" s="139"/>
      <c r="P465" s="139"/>
      <c r="Q465" s="139"/>
      <c r="R465" s="139"/>
      <c r="S465" s="189" t="s">
        <v>941</v>
      </c>
      <c r="T465" s="189" t="s">
        <v>941</v>
      </c>
      <c r="U465" s="190" t="s">
        <v>941</v>
      </c>
    </row>
    <row r="466" spans="1:21" s="94" customFormat="1" ht="47.25" x14ac:dyDescent="0.2">
      <c r="A466" s="86"/>
      <c r="B466" s="87"/>
      <c r="C466" s="87" t="s">
        <v>587</v>
      </c>
      <c r="D466" s="28" t="s">
        <v>6</v>
      </c>
      <c r="E466" s="59">
        <v>75</v>
      </c>
      <c r="F466" s="88">
        <v>1.1100000000000001</v>
      </c>
      <c r="G466" s="89">
        <v>83.25</v>
      </c>
      <c r="H466" s="90"/>
      <c r="I466" s="91"/>
      <c r="J466" s="92"/>
      <c r="K466" s="93"/>
      <c r="L466" s="93"/>
      <c r="M466" s="93"/>
      <c r="N466" s="93"/>
      <c r="O466" s="93"/>
      <c r="P466" s="93"/>
      <c r="Q466" s="93"/>
      <c r="R466" s="93"/>
      <c r="S466" s="191" t="s">
        <v>941</v>
      </c>
      <c r="T466" s="191" t="s">
        <v>941</v>
      </c>
      <c r="U466" s="192" t="s">
        <v>941</v>
      </c>
    </row>
    <row r="467" spans="1:21" s="94" customFormat="1" x14ac:dyDescent="0.2">
      <c r="A467" s="86"/>
      <c r="B467" s="87"/>
      <c r="C467" s="87" t="s">
        <v>286</v>
      </c>
      <c r="D467" s="28"/>
      <c r="E467" s="59"/>
      <c r="F467" s="88"/>
      <c r="G467" s="89">
        <v>28.29</v>
      </c>
      <c r="H467" s="90"/>
      <c r="I467" s="91"/>
      <c r="J467" s="92"/>
      <c r="K467" s="93"/>
      <c r="L467" s="93"/>
      <c r="M467" s="93"/>
      <c r="N467" s="93"/>
      <c r="O467" s="93"/>
      <c r="P467" s="93"/>
      <c r="Q467" s="93"/>
      <c r="R467" s="93"/>
      <c r="S467" s="191" t="s">
        <v>941</v>
      </c>
      <c r="T467" s="191" t="s">
        <v>941</v>
      </c>
      <c r="U467" s="192" t="s">
        <v>941</v>
      </c>
    </row>
    <row r="468" spans="1:21" s="94" customFormat="1" x14ac:dyDescent="0.2">
      <c r="A468" s="86"/>
      <c r="B468" s="87"/>
      <c r="C468" s="87" t="s">
        <v>352</v>
      </c>
      <c r="D468" s="28"/>
      <c r="E468" s="59"/>
      <c r="F468" s="88"/>
      <c r="G468" s="89">
        <v>87.75</v>
      </c>
      <c r="H468" s="90"/>
      <c r="I468" s="91"/>
      <c r="J468" s="92"/>
      <c r="K468" s="93"/>
      <c r="L468" s="93"/>
      <c r="M468" s="93"/>
      <c r="N468" s="93"/>
      <c r="O468" s="93"/>
      <c r="P468" s="93"/>
      <c r="Q468" s="93"/>
      <c r="R468" s="93"/>
      <c r="S468" s="191" t="s">
        <v>941</v>
      </c>
      <c r="T468" s="191" t="s">
        <v>941</v>
      </c>
      <c r="U468" s="192" t="s">
        <v>941</v>
      </c>
    </row>
    <row r="469" spans="1:21" s="94" customFormat="1" x14ac:dyDescent="0.2">
      <c r="A469" s="86"/>
      <c r="B469" s="87"/>
      <c r="C469" s="87" t="s">
        <v>353</v>
      </c>
      <c r="D469" s="28" t="s">
        <v>7</v>
      </c>
      <c r="E469" s="59">
        <v>5</v>
      </c>
      <c r="F469" s="88">
        <v>4.33</v>
      </c>
      <c r="G469" s="89">
        <v>21.65</v>
      </c>
      <c r="H469" s="90"/>
      <c r="I469" s="91"/>
      <c r="J469" s="92"/>
      <c r="K469" s="93"/>
      <c r="L469" s="93"/>
      <c r="M469" s="93"/>
      <c r="N469" s="93"/>
      <c r="O469" s="93"/>
      <c r="P469" s="93"/>
      <c r="Q469" s="93"/>
      <c r="R469" s="93"/>
      <c r="S469" s="191" t="s">
        <v>941</v>
      </c>
      <c r="T469" s="191" t="s">
        <v>941</v>
      </c>
      <c r="U469" s="192" t="s">
        <v>941</v>
      </c>
    </row>
    <row r="470" spans="1:21" s="58" customFormat="1" ht="15.75" customHeight="1" x14ac:dyDescent="0.2">
      <c r="A470" s="130" t="s">
        <v>662</v>
      </c>
      <c r="B470" s="131" t="s">
        <v>588</v>
      </c>
      <c r="C470" s="175"/>
      <c r="D470" s="132"/>
      <c r="E470" s="133"/>
      <c r="F470" s="134"/>
      <c r="G470" s="135">
        <f>SUM(G471:G478)</f>
        <v>2497.94</v>
      </c>
      <c r="H470" s="136"/>
      <c r="I470" s="137"/>
      <c r="J470" s="138"/>
      <c r="K470" s="139"/>
      <c r="L470" s="139"/>
      <c r="M470" s="139"/>
      <c r="N470" s="139"/>
      <c r="O470" s="139"/>
      <c r="P470" s="139"/>
      <c r="Q470" s="139"/>
      <c r="R470" s="139"/>
      <c r="S470" s="189" t="s">
        <v>941</v>
      </c>
      <c r="T470" s="189" t="s">
        <v>941</v>
      </c>
      <c r="U470" s="190" t="s">
        <v>941</v>
      </c>
    </row>
    <row r="471" spans="1:21" s="94" customFormat="1" ht="47.25" x14ac:dyDescent="0.2">
      <c r="A471" s="86"/>
      <c r="B471" s="87"/>
      <c r="C471" s="87" t="s">
        <v>589</v>
      </c>
      <c r="D471" s="28" t="s">
        <v>41</v>
      </c>
      <c r="E471" s="59">
        <v>1142</v>
      </c>
      <c r="F471" s="88">
        <v>1.27</v>
      </c>
      <c r="G471" s="89">
        <v>1450.34</v>
      </c>
      <c r="H471" s="90"/>
      <c r="I471" s="91"/>
      <c r="J471" s="92"/>
      <c r="K471" s="93"/>
      <c r="L471" s="93"/>
      <c r="M471" s="93"/>
      <c r="N471" s="93"/>
      <c r="O471" s="93"/>
      <c r="P471" s="93"/>
      <c r="Q471" s="93"/>
      <c r="R471" s="93"/>
      <c r="S471" s="191" t="s">
        <v>941</v>
      </c>
      <c r="T471" s="191" t="s">
        <v>941</v>
      </c>
      <c r="U471" s="192" t="s">
        <v>941</v>
      </c>
    </row>
    <row r="472" spans="1:21" s="94" customFormat="1" x14ac:dyDescent="0.2">
      <c r="A472" s="86"/>
      <c r="B472" s="87"/>
      <c r="C472" s="87" t="s">
        <v>503</v>
      </c>
      <c r="D472" s="28" t="s">
        <v>6</v>
      </c>
      <c r="E472" s="59">
        <v>156</v>
      </c>
      <c r="F472" s="88">
        <v>3.17</v>
      </c>
      <c r="G472" s="89">
        <v>494.52</v>
      </c>
      <c r="H472" s="90"/>
      <c r="I472" s="91"/>
      <c r="J472" s="92"/>
      <c r="K472" s="93"/>
      <c r="L472" s="93"/>
      <c r="M472" s="93"/>
      <c r="N472" s="93"/>
      <c r="O472" s="93"/>
      <c r="P472" s="93"/>
      <c r="Q472" s="93"/>
      <c r="R472" s="93"/>
      <c r="S472" s="191" t="s">
        <v>941</v>
      </c>
      <c r="T472" s="191" t="s">
        <v>941</v>
      </c>
      <c r="U472" s="192" t="s">
        <v>941</v>
      </c>
    </row>
    <row r="473" spans="1:21" s="94" customFormat="1" x14ac:dyDescent="0.2">
      <c r="A473" s="86"/>
      <c r="B473" s="87"/>
      <c r="C473" s="87" t="s">
        <v>590</v>
      </c>
      <c r="D473" s="28" t="s">
        <v>6</v>
      </c>
      <c r="E473" s="59">
        <v>113</v>
      </c>
      <c r="F473" s="88">
        <v>1.31</v>
      </c>
      <c r="G473" s="89">
        <v>148.03</v>
      </c>
      <c r="H473" s="90"/>
      <c r="I473" s="91"/>
      <c r="J473" s="92"/>
      <c r="K473" s="93"/>
      <c r="L473" s="93"/>
      <c r="M473" s="93"/>
      <c r="N473" s="93"/>
      <c r="O473" s="93"/>
      <c r="P473" s="93"/>
      <c r="Q473" s="93"/>
      <c r="R473" s="93"/>
      <c r="S473" s="191" t="s">
        <v>941</v>
      </c>
      <c r="T473" s="191" t="s">
        <v>941</v>
      </c>
      <c r="U473" s="192" t="s">
        <v>941</v>
      </c>
    </row>
    <row r="474" spans="1:21" s="94" customFormat="1" x14ac:dyDescent="0.2">
      <c r="A474" s="86"/>
      <c r="B474" s="87"/>
      <c r="C474" s="87" t="s">
        <v>591</v>
      </c>
      <c r="D474" s="28" t="s">
        <v>7</v>
      </c>
      <c r="E474" s="59">
        <v>1</v>
      </c>
      <c r="F474" s="88">
        <v>4.46</v>
      </c>
      <c r="G474" s="89">
        <v>4.46</v>
      </c>
      <c r="H474" s="90"/>
      <c r="I474" s="91"/>
      <c r="J474" s="92"/>
      <c r="K474" s="93"/>
      <c r="L474" s="93"/>
      <c r="M474" s="93"/>
      <c r="N474" s="93"/>
      <c r="O474" s="93"/>
      <c r="P474" s="93"/>
      <c r="Q474" s="93"/>
      <c r="R474" s="93"/>
      <c r="S474" s="191" t="s">
        <v>941</v>
      </c>
      <c r="T474" s="191" t="s">
        <v>941</v>
      </c>
      <c r="U474" s="192" t="s">
        <v>941</v>
      </c>
    </row>
    <row r="475" spans="1:21" s="94" customFormat="1" ht="31.5" x14ac:dyDescent="0.2">
      <c r="A475" s="86"/>
      <c r="B475" s="87"/>
      <c r="C475" s="87" t="s">
        <v>592</v>
      </c>
      <c r="D475" s="28" t="s">
        <v>6</v>
      </c>
      <c r="E475" s="59">
        <v>32.5</v>
      </c>
      <c r="F475" s="88">
        <v>3.76</v>
      </c>
      <c r="G475" s="89">
        <v>122.2</v>
      </c>
      <c r="H475" s="90"/>
      <c r="I475" s="91"/>
      <c r="J475" s="92"/>
      <c r="K475" s="93"/>
      <c r="L475" s="93"/>
      <c r="M475" s="93"/>
      <c r="N475" s="93"/>
      <c r="O475" s="93"/>
      <c r="P475" s="93"/>
      <c r="Q475" s="93"/>
      <c r="R475" s="93"/>
      <c r="S475" s="191" t="s">
        <v>941</v>
      </c>
      <c r="T475" s="191" t="s">
        <v>941</v>
      </c>
      <c r="U475" s="192" t="s">
        <v>941</v>
      </c>
    </row>
    <row r="476" spans="1:21" s="94" customFormat="1" x14ac:dyDescent="0.2">
      <c r="A476" s="86"/>
      <c r="B476" s="87"/>
      <c r="C476" s="87" t="s">
        <v>593</v>
      </c>
      <c r="D476" s="28" t="s">
        <v>212</v>
      </c>
      <c r="E476" s="59">
        <v>0.25</v>
      </c>
      <c r="F476" s="88">
        <v>405.2</v>
      </c>
      <c r="G476" s="89">
        <v>101.3</v>
      </c>
      <c r="H476" s="90"/>
      <c r="I476" s="91"/>
      <c r="J476" s="92"/>
      <c r="K476" s="93"/>
      <c r="L476" s="93"/>
      <c r="M476" s="93"/>
      <c r="N476" s="93"/>
      <c r="O476" s="93"/>
      <c r="P476" s="93"/>
      <c r="Q476" s="93"/>
      <c r="R476" s="93"/>
      <c r="S476" s="191" t="s">
        <v>941</v>
      </c>
      <c r="T476" s="191" t="s">
        <v>941</v>
      </c>
      <c r="U476" s="192" t="s">
        <v>941</v>
      </c>
    </row>
    <row r="477" spans="1:21" s="94" customFormat="1" x14ac:dyDescent="0.2">
      <c r="A477" s="86"/>
      <c r="B477" s="87"/>
      <c r="C477" s="87" t="s">
        <v>594</v>
      </c>
      <c r="D477" s="28" t="s">
        <v>7</v>
      </c>
      <c r="E477" s="59">
        <v>2</v>
      </c>
      <c r="F477" s="88">
        <v>66.739999999999995</v>
      </c>
      <c r="G477" s="89">
        <v>133.47999999999999</v>
      </c>
      <c r="H477" s="90"/>
      <c r="I477" s="91"/>
      <c r="J477" s="92"/>
      <c r="K477" s="93"/>
      <c r="L477" s="93"/>
      <c r="M477" s="93"/>
      <c r="N477" s="93"/>
      <c r="O477" s="93"/>
      <c r="P477" s="93"/>
      <c r="Q477" s="93"/>
      <c r="R477" s="93"/>
      <c r="S477" s="191" t="s">
        <v>941</v>
      </c>
      <c r="T477" s="191" t="s">
        <v>941</v>
      </c>
      <c r="U477" s="192" t="s">
        <v>941</v>
      </c>
    </row>
    <row r="478" spans="1:21" s="94" customFormat="1" x14ac:dyDescent="0.2">
      <c r="A478" s="86"/>
      <c r="B478" s="87"/>
      <c r="C478" s="87" t="s">
        <v>595</v>
      </c>
      <c r="D478" s="28" t="s">
        <v>41</v>
      </c>
      <c r="E478" s="59">
        <v>4.2300000000000004</v>
      </c>
      <c r="F478" s="88">
        <v>10.31</v>
      </c>
      <c r="G478" s="89">
        <v>43.61</v>
      </c>
      <c r="H478" s="90"/>
      <c r="I478" s="91"/>
      <c r="J478" s="92"/>
      <c r="K478" s="93"/>
      <c r="L478" s="93"/>
      <c r="M478" s="93"/>
      <c r="N478" s="93"/>
      <c r="O478" s="93"/>
      <c r="P478" s="93"/>
      <c r="Q478" s="93"/>
      <c r="R478" s="93"/>
      <c r="S478" s="191" t="s">
        <v>941</v>
      </c>
      <c r="T478" s="191" t="s">
        <v>941</v>
      </c>
      <c r="U478" s="192" t="s">
        <v>941</v>
      </c>
    </row>
    <row r="479" spans="1:21" s="58" customFormat="1" ht="15.75" customHeight="1" x14ac:dyDescent="0.2">
      <c r="A479" s="130" t="s">
        <v>663</v>
      </c>
      <c r="B479" s="131" t="s">
        <v>421</v>
      </c>
      <c r="C479" s="175"/>
      <c r="D479" s="132"/>
      <c r="E479" s="133"/>
      <c r="F479" s="134"/>
      <c r="G479" s="135">
        <f>SUM(G480:G486)</f>
        <v>13626.64</v>
      </c>
      <c r="H479" s="136"/>
      <c r="I479" s="137"/>
      <c r="J479" s="138"/>
      <c r="K479" s="139"/>
      <c r="L479" s="139"/>
      <c r="M479" s="139"/>
      <c r="N479" s="139"/>
      <c r="O479" s="139"/>
      <c r="P479" s="139"/>
      <c r="Q479" s="139"/>
      <c r="R479" s="139"/>
      <c r="S479" s="189" t="s">
        <v>941</v>
      </c>
      <c r="T479" s="189" t="s">
        <v>941</v>
      </c>
      <c r="U479" s="190" t="s">
        <v>941</v>
      </c>
    </row>
    <row r="480" spans="1:21" s="94" customFormat="1" ht="47.25" x14ac:dyDescent="0.2">
      <c r="A480" s="86"/>
      <c r="B480" s="87"/>
      <c r="C480" s="87" t="s">
        <v>589</v>
      </c>
      <c r="D480" s="28" t="s">
        <v>41</v>
      </c>
      <c r="E480" s="59">
        <v>2127</v>
      </c>
      <c r="F480" s="88">
        <v>1.53</v>
      </c>
      <c r="G480" s="89">
        <v>3254.31</v>
      </c>
      <c r="H480" s="90"/>
      <c r="I480" s="91"/>
      <c r="J480" s="92"/>
      <c r="K480" s="93"/>
      <c r="L480" s="93"/>
      <c r="M480" s="93"/>
      <c r="N480" s="93"/>
      <c r="O480" s="93"/>
      <c r="P480" s="93"/>
      <c r="Q480" s="93"/>
      <c r="R480" s="93"/>
      <c r="S480" s="191" t="s">
        <v>941</v>
      </c>
      <c r="T480" s="191" t="s">
        <v>941</v>
      </c>
      <c r="U480" s="192" t="s">
        <v>941</v>
      </c>
    </row>
    <row r="481" spans="1:21" s="94" customFormat="1" x14ac:dyDescent="0.2">
      <c r="A481" s="86"/>
      <c r="B481" s="87"/>
      <c r="C481" s="87" t="s">
        <v>503</v>
      </c>
      <c r="D481" s="28" t="s">
        <v>6</v>
      </c>
      <c r="E481" s="59">
        <v>2786.4</v>
      </c>
      <c r="F481" s="88">
        <v>3.17</v>
      </c>
      <c r="G481" s="89">
        <v>8832.89</v>
      </c>
      <c r="H481" s="90"/>
      <c r="I481" s="91"/>
      <c r="J481" s="92"/>
      <c r="K481" s="93"/>
      <c r="L481" s="93"/>
      <c r="M481" s="93"/>
      <c r="N481" s="93"/>
      <c r="O481" s="93"/>
      <c r="P481" s="93"/>
      <c r="Q481" s="93"/>
      <c r="R481" s="93"/>
      <c r="S481" s="191" t="s">
        <v>941</v>
      </c>
      <c r="T481" s="191" t="s">
        <v>941</v>
      </c>
      <c r="U481" s="192" t="s">
        <v>941</v>
      </c>
    </row>
    <row r="482" spans="1:21" s="94" customFormat="1" x14ac:dyDescent="0.2">
      <c r="A482" s="86"/>
      <c r="B482" s="87"/>
      <c r="C482" s="87" t="s">
        <v>361</v>
      </c>
      <c r="D482" s="28" t="s">
        <v>6</v>
      </c>
      <c r="E482" s="59">
        <v>167</v>
      </c>
      <c r="F482" s="88">
        <v>2.2400000000000002</v>
      </c>
      <c r="G482" s="89">
        <v>374.08</v>
      </c>
      <c r="H482" s="90"/>
      <c r="I482" s="91"/>
      <c r="J482" s="92"/>
      <c r="K482" s="93"/>
      <c r="L482" s="93"/>
      <c r="M482" s="93"/>
      <c r="N482" s="93"/>
      <c r="O482" s="93"/>
      <c r="P482" s="93"/>
      <c r="Q482" s="93"/>
      <c r="R482" s="93"/>
      <c r="S482" s="191" t="s">
        <v>941</v>
      </c>
      <c r="T482" s="191" t="s">
        <v>941</v>
      </c>
      <c r="U482" s="192" t="s">
        <v>941</v>
      </c>
    </row>
    <row r="483" spans="1:21" s="94" customFormat="1" x14ac:dyDescent="0.2">
      <c r="A483" s="86"/>
      <c r="B483" s="87"/>
      <c r="C483" s="87" t="s">
        <v>595</v>
      </c>
      <c r="D483" s="28" t="s">
        <v>41</v>
      </c>
      <c r="E483" s="59">
        <v>2.5499999999999998</v>
      </c>
      <c r="F483" s="88">
        <v>3.39</v>
      </c>
      <c r="G483" s="89">
        <v>8.64</v>
      </c>
      <c r="H483" s="90"/>
      <c r="I483" s="91"/>
      <c r="J483" s="92"/>
      <c r="K483" s="93"/>
      <c r="L483" s="93"/>
      <c r="M483" s="93"/>
      <c r="N483" s="93"/>
      <c r="O483" s="93"/>
      <c r="P483" s="93"/>
      <c r="Q483" s="93"/>
      <c r="R483" s="93"/>
      <c r="S483" s="191" t="s">
        <v>941</v>
      </c>
      <c r="T483" s="191" t="s">
        <v>941</v>
      </c>
      <c r="U483" s="192" t="s">
        <v>941</v>
      </c>
    </row>
    <row r="484" spans="1:21" s="94" customFormat="1" x14ac:dyDescent="0.2">
      <c r="A484" s="86"/>
      <c r="B484" s="87"/>
      <c r="C484" s="87" t="s">
        <v>363</v>
      </c>
      <c r="D484" s="28" t="s">
        <v>41</v>
      </c>
      <c r="E484" s="59">
        <v>0.42</v>
      </c>
      <c r="F484" s="88">
        <v>14.9</v>
      </c>
      <c r="G484" s="89">
        <v>6.26</v>
      </c>
      <c r="H484" s="90"/>
      <c r="I484" s="91"/>
      <c r="J484" s="92"/>
      <c r="K484" s="93"/>
      <c r="L484" s="93"/>
      <c r="M484" s="93"/>
      <c r="N484" s="93"/>
      <c r="O484" s="93"/>
      <c r="P484" s="93"/>
      <c r="Q484" s="93"/>
      <c r="R484" s="93"/>
      <c r="S484" s="191" t="s">
        <v>941</v>
      </c>
      <c r="T484" s="191" t="s">
        <v>941</v>
      </c>
      <c r="U484" s="192" t="s">
        <v>941</v>
      </c>
    </row>
    <row r="485" spans="1:21" s="94" customFormat="1" x14ac:dyDescent="0.2">
      <c r="A485" s="86"/>
      <c r="B485" s="87"/>
      <c r="C485" s="87" t="s">
        <v>596</v>
      </c>
      <c r="D485" s="28" t="s">
        <v>327</v>
      </c>
      <c r="E485" s="59">
        <v>6</v>
      </c>
      <c r="F485" s="88">
        <v>111.6</v>
      </c>
      <c r="G485" s="89">
        <v>669.6</v>
      </c>
      <c r="H485" s="90"/>
      <c r="I485" s="91"/>
      <c r="J485" s="92"/>
      <c r="K485" s="93"/>
      <c r="L485" s="93"/>
      <c r="M485" s="93"/>
      <c r="N485" s="93"/>
      <c r="O485" s="93"/>
      <c r="P485" s="93"/>
      <c r="Q485" s="93"/>
      <c r="R485" s="93"/>
      <c r="S485" s="191" t="s">
        <v>941</v>
      </c>
      <c r="T485" s="191" t="s">
        <v>941</v>
      </c>
      <c r="U485" s="192" t="s">
        <v>941</v>
      </c>
    </row>
    <row r="486" spans="1:21" s="94" customFormat="1" x14ac:dyDescent="0.2">
      <c r="A486" s="86"/>
      <c r="B486" s="87"/>
      <c r="C486" s="87" t="s">
        <v>597</v>
      </c>
      <c r="D486" s="28" t="s">
        <v>41</v>
      </c>
      <c r="E486" s="59">
        <v>10.31</v>
      </c>
      <c r="F486" s="88">
        <v>46.64</v>
      </c>
      <c r="G486" s="89">
        <v>480.86</v>
      </c>
      <c r="H486" s="90"/>
      <c r="I486" s="91"/>
      <c r="J486" s="92"/>
      <c r="K486" s="93"/>
      <c r="L486" s="93"/>
      <c r="M486" s="93"/>
      <c r="N486" s="93"/>
      <c r="O486" s="93"/>
      <c r="P486" s="93"/>
      <c r="Q486" s="93"/>
      <c r="R486" s="93"/>
      <c r="S486" s="191" t="s">
        <v>941</v>
      </c>
      <c r="T486" s="191" t="s">
        <v>941</v>
      </c>
      <c r="U486" s="192" t="s">
        <v>941</v>
      </c>
    </row>
    <row r="487" spans="1:21" s="58" customFormat="1" ht="15.75" customHeight="1" x14ac:dyDescent="0.2">
      <c r="A487" s="130" t="s">
        <v>665</v>
      </c>
      <c r="B487" s="131" t="s">
        <v>664</v>
      </c>
      <c r="C487" s="175"/>
      <c r="D487" s="132"/>
      <c r="E487" s="133"/>
      <c r="F487" s="134"/>
      <c r="G487" s="135">
        <f>SUM(G488:G491)</f>
        <v>313</v>
      </c>
      <c r="H487" s="136"/>
      <c r="I487" s="137"/>
      <c r="J487" s="138"/>
      <c r="K487" s="139"/>
      <c r="L487" s="139"/>
      <c r="M487" s="139"/>
      <c r="N487" s="139"/>
      <c r="O487" s="139"/>
      <c r="P487" s="139"/>
      <c r="Q487" s="139"/>
      <c r="R487" s="139"/>
      <c r="S487" s="189" t="s">
        <v>941</v>
      </c>
      <c r="T487" s="189" t="s">
        <v>941</v>
      </c>
      <c r="U487" s="190" t="s">
        <v>941</v>
      </c>
    </row>
    <row r="488" spans="1:21" s="94" customFormat="1" ht="31.5" x14ac:dyDescent="0.2">
      <c r="A488" s="120" t="s">
        <v>666</v>
      </c>
      <c r="B488" s="123" t="s">
        <v>668</v>
      </c>
      <c r="C488" s="87" t="s">
        <v>598</v>
      </c>
      <c r="D488" s="28" t="s">
        <v>41</v>
      </c>
      <c r="E488" s="59">
        <v>575</v>
      </c>
      <c r="F488" s="88">
        <v>0.34</v>
      </c>
      <c r="G488" s="89">
        <v>195.5</v>
      </c>
      <c r="H488" s="90"/>
      <c r="I488" s="91"/>
      <c r="J488" s="92"/>
      <c r="K488" s="93"/>
      <c r="L488" s="93"/>
      <c r="M488" s="93"/>
      <c r="N488" s="93"/>
      <c r="O488" s="93"/>
      <c r="P488" s="93"/>
      <c r="Q488" s="93"/>
      <c r="R488" s="93"/>
      <c r="S488" s="191" t="s">
        <v>941</v>
      </c>
      <c r="T488" s="191" t="s">
        <v>941</v>
      </c>
      <c r="U488" s="192" t="s">
        <v>941</v>
      </c>
    </row>
    <row r="489" spans="1:21" s="94" customFormat="1" ht="47.25" x14ac:dyDescent="0.2">
      <c r="A489" s="121"/>
      <c r="B489" s="124"/>
      <c r="C489" s="87" t="s">
        <v>377</v>
      </c>
      <c r="D489" s="28" t="s">
        <v>43</v>
      </c>
      <c r="E489" s="59">
        <v>34</v>
      </c>
      <c r="F489" s="88">
        <v>1.35</v>
      </c>
      <c r="G489" s="89">
        <v>45.9</v>
      </c>
      <c r="H489" s="90"/>
      <c r="I489" s="91"/>
      <c r="J489" s="92"/>
      <c r="K489" s="93"/>
      <c r="L489" s="93"/>
      <c r="M489" s="93"/>
      <c r="N489" s="93"/>
      <c r="O489" s="93"/>
      <c r="P489" s="93"/>
      <c r="Q489" s="93"/>
      <c r="R489" s="93"/>
      <c r="S489" s="191" t="s">
        <v>941</v>
      </c>
      <c r="T489" s="191" t="s">
        <v>941</v>
      </c>
      <c r="U489" s="192" t="s">
        <v>941</v>
      </c>
    </row>
    <row r="490" spans="1:21" s="94" customFormat="1" ht="47.25" x14ac:dyDescent="0.2">
      <c r="A490" s="121"/>
      <c r="B490" s="124"/>
      <c r="C490" s="87" t="s">
        <v>378</v>
      </c>
      <c r="D490" s="28" t="s">
        <v>43</v>
      </c>
      <c r="E490" s="59">
        <v>24</v>
      </c>
      <c r="F490" s="88">
        <v>1.48</v>
      </c>
      <c r="G490" s="89">
        <v>35.520000000000003</v>
      </c>
      <c r="H490" s="90"/>
      <c r="I490" s="91"/>
      <c r="J490" s="92"/>
      <c r="K490" s="93"/>
      <c r="L490" s="93"/>
      <c r="M490" s="93"/>
      <c r="N490" s="93"/>
      <c r="O490" s="93"/>
      <c r="P490" s="93"/>
      <c r="Q490" s="93"/>
      <c r="R490" s="93"/>
      <c r="S490" s="191" t="s">
        <v>941</v>
      </c>
      <c r="T490" s="191" t="s">
        <v>941</v>
      </c>
      <c r="U490" s="192" t="s">
        <v>941</v>
      </c>
    </row>
    <row r="491" spans="1:21" s="94" customFormat="1" x14ac:dyDescent="0.2">
      <c r="A491" s="122"/>
      <c r="B491" s="125"/>
      <c r="C491" s="87" t="s">
        <v>379</v>
      </c>
      <c r="D491" s="28" t="s">
        <v>6</v>
      </c>
      <c r="E491" s="59">
        <v>44</v>
      </c>
      <c r="F491" s="88">
        <v>0.82</v>
      </c>
      <c r="G491" s="89">
        <v>36.08</v>
      </c>
      <c r="H491" s="90"/>
      <c r="I491" s="91"/>
      <c r="J491" s="92"/>
      <c r="K491" s="93"/>
      <c r="L491" s="93"/>
      <c r="M491" s="93"/>
      <c r="N491" s="93"/>
      <c r="O491" s="93"/>
      <c r="P491" s="93"/>
      <c r="Q491" s="93"/>
      <c r="R491" s="93"/>
      <c r="S491" s="191" t="s">
        <v>941</v>
      </c>
      <c r="T491" s="191" t="s">
        <v>941</v>
      </c>
      <c r="U491" s="192" t="s">
        <v>941</v>
      </c>
    </row>
    <row r="492" spans="1:21" s="58" customFormat="1" ht="15.75" customHeight="1" x14ac:dyDescent="0.2">
      <c r="A492" s="130" t="s">
        <v>669</v>
      </c>
      <c r="B492" s="131" t="s">
        <v>599</v>
      </c>
      <c r="C492" s="175"/>
      <c r="D492" s="132"/>
      <c r="E492" s="133"/>
      <c r="F492" s="134"/>
      <c r="G492" s="135">
        <f>SUM(G493)</f>
        <v>963</v>
      </c>
      <c r="H492" s="136"/>
      <c r="I492" s="137"/>
      <c r="J492" s="138"/>
      <c r="K492" s="139"/>
      <c r="L492" s="139"/>
      <c r="M492" s="139"/>
      <c r="N492" s="139"/>
      <c r="O492" s="139"/>
      <c r="P492" s="139"/>
      <c r="Q492" s="139"/>
      <c r="R492" s="139"/>
      <c r="S492" s="189" t="s">
        <v>941</v>
      </c>
      <c r="T492" s="189" t="s">
        <v>941</v>
      </c>
      <c r="U492" s="190" t="s">
        <v>941</v>
      </c>
    </row>
    <row r="493" spans="1:21" s="94" customFormat="1" x14ac:dyDescent="0.2">
      <c r="A493" s="86"/>
      <c r="B493" s="87"/>
      <c r="C493" s="87" t="s">
        <v>385</v>
      </c>
      <c r="D493" s="28" t="s">
        <v>43</v>
      </c>
      <c r="E493" s="59">
        <v>2140</v>
      </c>
      <c r="F493" s="88">
        <v>0.45</v>
      </c>
      <c r="G493" s="89">
        <v>963</v>
      </c>
      <c r="H493" s="90"/>
      <c r="I493" s="91"/>
      <c r="J493" s="92"/>
      <c r="K493" s="93"/>
      <c r="L493" s="93"/>
      <c r="M493" s="93"/>
      <c r="N493" s="93"/>
      <c r="O493" s="93"/>
      <c r="P493" s="93"/>
      <c r="Q493" s="93"/>
      <c r="R493" s="93"/>
      <c r="S493" s="191" t="s">
        <v>941</v>
      </c>
      <c r="T493" s="191" t="s">
        <v>941</v>
      </c>
      <c r="U493" s="192" t="s">
        <v>941</v>
      </c>
    </row>
    <row r="494" spans="1:21" s="58" customFormat="1" ht="15.75" customHeight="1" x14ac:dyDescent="0.2">
      <c r="A494" s="130" t="s">
        <v>671</v>
      </c>
      <c r="B494" s="131" t="s">
        <v>670</v>
      </c>
      <c r="C494" s="175"/>
      <c r="D494" s="132"/>
      <c r="E494" s="133"/>
      <c r="F494" s="134"/>
      <c r="G494" s="135">
        <f>SUM(G495:G498)</f>
        <v>4372.2</v>
      </c>
      <c r="H494" s="136"/>
      <c r="I494" s="137"/>
      <c r="J494" s="138"/>
      <c r="K494" s="139"/>
      <c r="L494" s="139"/>
      <c r="M494" s="139"/>
      <c r="N494" s="139"/>
      <c r="O494" s="139"/>
      <c r="P494" s="139"/>
      <c r="Q494" s="139"/>
      <c r="R494" s="139"/>
      <c r="S494" s="189" t="s">
        <v>941</v>
      </c>
      <c r="T494" s="189" t="s">
        <v>941</v>
      </c>
      <c r="U494" s="190" t="s">
        <v>941</v>
      </c>
    </row>
    <row r="495" spans="1:21" s="94" customFormat="1" ht="31.5" x14ac:dyDescent="0.2">
      <c r="A495" s="86" t="s">
        <v>672</v>
      </c>
      <c r="B495" s="87" t="s">
        <v>63</v>
      </c>
      <c r="C495" s="87"/>
      <c r="D495" s="28"/>
      <c r="E495" s="59"/>
      <c r="F495" s="88"/>
      <c r="G495" s="89">
        <v>2138.7199999999998</v>
      </c>
      <c r="H495" s="90"/>
      <c r="I495" s="91"/>
      <c r="J495" s="92"/>
      <c r="K495" s="93"/>
      <c r="L495" s="93"/>
      <c r="M495" s="93"/>
      <c r="N495" s="93"/>
      <c r="O495" s="93"/>
      <c r="P495" s="93"/>
      <c r="Q495" s="93"/>
      <c r="R495" s="93"/>
      <c r="S495" s="191" t="s">
        <v>941</v>
      </c>
      <c r="T495" s="191" t="s">
        <v>941</v>
      </c>
      <c r="U495" s="192" t="s">
        <v>941</v>
      </c>
    </row>
    <row r="496" spans="1:21" s="94" customFormat="1" x14ac:dyDescent="0.2">
      <c r="A496" s="86" t="s">
        <v>673</v>
      </c>
      <c r="B496" s="87" t="s">
        <v>64</v>
      </c>
      <c r="C496" s="87"/>
      <c r="D496" s="28"/>
      <c r="E496" s="59"/>
      <c r="F496" s="88"/>
      <c r="G496" s="89">
        <v>1518.94</v>
      </c>
      <c r="H496" s="90"/>
      <c r="I496" s="91"/>
      <c r="J496" s="92"/>
      <c r="K496" s="93"/>
      <c r="L496" s="93"/>
      <c r="M496" s="93"/>
      <c r="N496" s="93"/>
      <c r="O496" s="93"/>
      <c r="P496" s="93"/>
      <c r="Q496" s="93"/>
      <c r="R496" s="93"/>
      <c r="S496" s="191" t="s">
        <v>941</v>
      </c>
      <c r="T496" s="191" t="s">
        <v>941</v>
      </c>
      <c r="U496" s="192" t="s">
        <v>941</v>
      </c>
    </row>
    <row r="497" spans="1:22" s="94" customFormat="1" x14ac:dyDescent="0.2">
      <c r="A497" s="86" t="s">
        <v>674</v>
      </c>
      <c r="B497" s="87" t="s">
        <v>65</v>
      </c>
      <c r="C497" s="87"/>
      <c r="D497" s="28"/>
      <c r="E497" s="59"/>
      <c r="F497" s="88"/>
      <c r="G497" s="89">
        <v>584.21</v>
      </c>
      <c r="H497" s="90"/>
      <c r="I497" s="91"/>
      <c r="J497" s="92"/>
      <c r="K497" s="93"/>
      <c r="L497" s="93"/>
      <c r="M497" s="93"/>
      <c r="N497" s="93"/>
      <c r="O497" s="93"/>
      <c r="P497" s="93"/>
      <c r="Q497" s="93"/>
      <c r="R497" s="93"/>
      <c r="S497" s="191" t="s">
        <v>941</v>
      </c>
      <c r="T497" s="191" t="s">
        <v>941</v>
      </c>
      <c r="U497" s="192" t="s">
        <v>941</v>
      </c>
    </row>
    <row r="498" spans="1:22" s="94" customFormat="1" x14ac:dyDescent="0.2">
      <c r="A498" s="86" t="s">
        <v>675</v>
      </c>
      <c r="B498" s="87" t="s">
        <v>442</v>
      </c>
      <c r="C498" s="87"/>
      <c r="D498" s="28"/>
      <c r="E498" s="59"/>
      <c r="F498" s="88"/>
      <c r="G498" s="89">
        <v>130.33000000000001</v>
      </c>
      <c r="H498" s="90"/>
      <c r="I498" s="91"/>
      <c r="J498" s="92"/>
      <c r="K498" s="93"/>
      <c r="L498" s="93"/>
      <c r="M498" s="93"/>
      <c r="N498" s="93"/>
      <c r="O498" s="93"/>
      <c r="P498" s="93"/>
      <c r="Q498" s="93"/>
      <c r="R498" s="93"/>
      <c r="S498" s="191" t="s">
        <v>941</v>
      </c>
      <c r="T498" s="191" t="s">
        <v>941</v>
      </c>
      <c r="U498" s="192" t="s">
        <v>941</v>
      </c>
    </row>
    <row r="499" spans="1:22" ht="16.5" thickBot="1" x14ac:dyDescent="0.25">
      <c r="A499" s="226"/>
      <c r="B499" s="227"/>
      <c r="C499" s="228"/>
      <c r="D499" s="227"/>
      <c r="E499" s="227"/>
      <c r="F499" s="227"/>
      <c r="G499" s="227"/>
      <c r="H499" s="227"/>
      <c r="I499" s="227"/>
      <c r="J499" s="227"/>
      <c r="K499" s="227"/>
      <c r="L499" s="227"/>
      <c r="M499" s="227"/>
      <c r="N499" s="227"/>
      <c r="O499" s="227"/>
      <c r="P499" s="227"/>
      <c r="Q499" s="227"/>
      <c r="R499" s="227"/>
      <c r="S499" s="227"/>
      <c r="T499" s="227"/>
      <c r="U499" s="210"/>
      <c r="V499" s="76"/>
    </row>
    <row r="500" spans="1:22" s="150" customFormat="1" ht="56.25" x14ac:dyDescent="0.2">
      <c r="A500" s="199" t="s">
        <v>685</v>
      </c>
      <c r="B500" s="200" t="s">
        <v>684</v>
      </c>
      <c r="C500" s="201"/>
      <c r="D500" s="202" t="s">
        <v>153</v>
      </c>
      <c r="E500" s="203"/>
      <c r="F500" s="204"/>
      <c r="G500" s="205">
        <f>SUM(G501,G504,G517,G519,G521,G524,G529)</f>
        <v>314581.27711666987</v>
      </c>
      <c r="H500" s="206"/>
      <c r="I500" s="207"/>
      <c r="J500" s="208"/>
      <c r="K500" s="209"/>
      <c r="L500" s="209"/>
      <c r="M500" s="209"/>
      <c r="N500" s="209"/>
      <c r="O500" s="209"/>
      <c r="P500" s="209"/>
      <c r="Q500" s="209"/>
      <c r="R500" s="209"/>
      <c r="S500" s="224" t="s">
        <v>941</v>
      </c>
      <c r="T500" s="224" t="s">
        <v>941</v>
      </c>
      <c r="U500" s="225" t="s">
        <v>941</v>
      </c>
    </row>
    <row r="501" spans="1:22" s="58" customFormat="1" x14ac:dyDescent="0.2">
      <c r="A501" s="79" t="s">
        <v>31</v>
      </c>
      <c r="B501" s="55" t="s">
        <v>718</v>
      </c>
      <c r="C501" s="174"/>
      <c r="D501" s="56"/>
      <c r="E501" s="57"/>
      <c r="F501" s="80"/>
      <c r="G501" s="81">
        <f>SUM(G502:G503)</f>
        <v>423.96799999999996</v>
      </c>
      <c r="H501" s="82"/>
      <c r="I501" s="83"/>
      <c r="J501" s="84"/>
      <c r="K501" s="85"/>
      <c r="L501" s="85"/>
      <c r="M501" s="85"/>
      <c r="N501" s="85"/>
      <c r="O501" s="85"/>
      <c r="P501" s="85"/>
      <c r="Q501" s="85"/>
      <c r="R501" s="85"/>
      <c r="S501" s="195" t="s">
        <v>941</v>
      </c>
      <c r="T501" s="195" t="s">
        <v>941</v>
      </c>
      <c r="U501" s="196" t="s">
        <v>941</v>
      </c>
    </row>
    <row r="502" spans="1:22" s="94" customFormat="1" ht="31.5" x14ac:dyDescent="0.2">
      <c r="A502" s="86" t="s">
        <v>719</v>
      </c>
      <c r="B502" s="87" t="s">
        <v>686</v>
      </c>
      <c r="C502" s="87" t="s">
        <v>687</v>
      </c>
      <c r="D502" s="28" t="s">
        <v>6</v>
      </c>
      <c r="E502" s="59">
        <v>192.2</v>
      </c>
      <c r="F502" s="88">
        <v>1.291183838321176</v>
      </c>
      <c r="G502" s="89">
        <v>247.93799999999999</v>
      </c>
      <c r="H502" s="90"/>
      <c r="I502" s="91"/>
      <c r="J502" s="92"/>
      <c r="K502" s="93"/>
      <c r="L502" s="93"/>
      <c r="M502" s="93"/>
      <c r="N502" s="93"/>
      <c r="O502" s="93"/>
      <c r="P502" s="93"/>
      <c r="Q502" s="93"/>
      <c r="R502" s="93"/>
      <c r="S502" s="191" t="s">
        <v>941</v>
      </c>
      <c r="T502" s="191" t="s">
        <v>941</v>
      </c>
      <c r="U502" s="192" t="s">
        <v>941</v>
      </c>
    </row>
    <row r="503" spans="1:22" s="94" customFormat="1" ht="31.5" x14ac:dyDescent="0.2">
      <c r="A503" s="86" t="s">
        <v>720</v>
      </c>
      <c r="B503" s="87" t="s">
        <v>688</v>
      </c>
      <c r="C503" s="87" t="s">
        <v>689</v>
      </c>
      <c r="D503" s="28" t="s">
        <v>7</v>
      </c>
      <c r="E503" s="59" t="s">
        <v>690</v>
      </c>
      <c r="F503" s="88">
        <v>0.29492071811287773</v>
      </c>
      <c r="G503" s="89">
        <v>176.03</v>
      </c>
      <c r="H503" s="90"/>
      <c r="I503" s="91"/>
      <c r="J503" s="92"/>
      <c r="K503" s="93"/>
      <c r="L503" s="93"/>
      <c r="M503" s="93"/>
      <c r="N503" s="93"/>
      <c r="O503" s="93"/>
      <c r="P503" s="93"/>
      <c r="Q503" s="93"/>
      <c r="R503" s="93"/>
      <c r="S503" s="191" t="s">
        <v>941</v>
      </c>
      <c r="T503" s="191" t="s">
        <v>941</v>
      </c>
      <c r="U503" s="192" t="s">
        <v>941</v>
      </c>
    </row>
    <row r="504" spans="1:22" s="58" customFormat="1" ht="31.5" x14ac:dyDescent="0.2">
      <c r="A504" s="79" t="s">
        <v>50</v>
      </c>
      <c r="B504" s="55" t="s">
        <v>721</v>
      </c>
      <c r="C504" s="174"/>
      <c r="D504" s="56" t="s">
        <v>39</v>
      </c>
      <c r="E504" s="57"/>
      <c r="F504" s="80"/>
      <c r="G504" s="81">
        <f>SUM(G505:G516)</f>
        <v>174870.06453608951</v>
      </c>
      <c r="H504" s="82"/>
      <c r="I504" s="83"/>
      <c r="J504" s="84"/>
      <c r="K504" s="85"/>
      <c r="L504" s="85"/>
      <c r="M504" s="85"/>
      <c r="N504" s="85"/>
      <c r="O504" s="85"/>
      <c r="P504" s="85"/>
      <c r="Q504" s="85"/>
      <c r="R504" s="85"/>
      <c r="S504" s="195" t="s">
        <v>941</v>
      </c>
      <c r="T504" s="195" t="s">
        <v>941</v>
      </c>
      <c r="U504" s="196" t="s">
        <v>941</v>
      </c>
    </row>
    <row r="505" spans="1:22" s="94" customFormat="1" ht="63" x14ac:dyDescent="0.2">
      <c r="A505" s="86" t="s">
        <v>722</v>
      </c>
      <c r="B505" s="87" t="s">
        <v>73</v>
      </c>
      <c r="C505" s="87" t="s">
        <v>691</v>
      </c>
      <c r="D505" s="28" t="s">
        <v>75</v>
      </c>
      <c r="E505" s="59" t="s">
        <v>76</v>
      </c>
      <c r="F505" s="88">
        <v>58.446273994053392</v>
      </c>
      <c r="G505" s="89">
        <v>38682.21</v>
      </c>
      <c r="H505" s="90"/>
      <c r="I505" s="91"/>
      <c r="J505" s="92"/>
      <c r="K505" s="93"/>
      <c r="L505" s="93"/>
      <c r="M505" s="93"/>
      <c r="N505" s="93"/>
      <c r="O505" s="93"/>
      <c r="P505" s="93"/>
      <c r="Q505" s="93"/>
      <c r="R505" s="93"/>
      <c r="S505" s="191" t="s">
        <v>941</v>
      </c>
      <c r="T505" s="191" t="s">
        <v>941</v>
      </c>
      <c r="U505" s="192" t="s">
        <v>941</v>
      </c>
    </row>
    <row r="506" spans="1:22" s="94" customFormat="1" ht="78.75" x14ac:dyDescent="0.2">
      <c r="A506" s="86" t="s">
        <v>723</v>
      </c>
      <c r="B506" s="87" t="s">
        <v>77</v>
      </c>
      <c r="C506" s="87" t="s">
        <v>692</v>
      </c>
      <c r="D506" s="28" t="s">
        <v>693</v>
      </c>
      <c r="E506" s="59" t="s">
        <v>694</v>
      </c>
      <c r="F506" s="88">
        <v>34.943801181114907</v>
      </c>
      <c r="G506" s="89">
        <v>52320.2042</v>
      </c>
      <c r="H506" s="90"/>
      <c r="I506" s="91"/>
      <c r="J506" s="92"/>
      <c r="K506" s="93"/>
      <c r="L506" s="93"/>
      <c r="M506" s="93"/>
      <c r="N506" s="93"/>
      <c r="O506" s="93"/>
      <c r="P506" s="93"/>
      <c r="Q506" s="93"/>
      <c r="R506" s="93"/>
      <c r="S506" s="191" t="s">
        <v>941</v>
      </c>
      <c r="T506" s="191" t="s">
        <v>941</v>
      </c>
      <c r="U506" s="192" t="s">
        <v>941</v>
      </c>
    </row>
    <row r="507" spans="1:22" s="94" customFormat="1" ht="47.25" x14ac:dyDescent="0.2">
      <c r="A507" s="86" t="s">
        <v>724</v>
      </c>
      <c r="B507" s="87" t="s">
        <v>81</v>
      </c>
      <c r="C507" s="87" t="s">
        <v>695</v>
      </c>
      <c r="D507" s="28" t="s">
        <v>696</v>
      </c>
      <c r="E507" s="59" t="s">
        <v>697</v>
      </c>
      <c r="F507" s="88">
        <v>18.780446797645851</v>
      </c>
      <c r="G507" s="89">
        <v>1896.7800000000002</v>
      </c>
      <c r="H507" s="90"/>
      <c r="I507" s="91"/>
      <c r="J507" s="92"/>
      <c r="K507" s="93"/>
      <c r="L507" s="93"/>
      <c r="M507" s="93"/>
      <c r="N507" s="93"/>
      <c r="O507" s="93"/>
      <c r="P507" s="93"/>
      <c r="Q507" s="93"/>
      <c r="R507" s="93"/>
      <c r="S507" s="191" t="s">
        <v>941</v>
      </c>
      <c r="T507" s="191" t="s">
        <v>941</v>
      </c>
      <c r="U507" s="192" t="s">
        <v>941</v>
      </c>
    </row>
    <row r="508" spans="1:22" s="94" customFormat="1" ht="31.5" x14ac:dyDescent="0.2">
      <c r="A508" s="86" t="s">
        <v>725</v>
      </c>
      <c r="B508" s="87" t="s">
        <v>84</v>
      </c>
      <c r="C508" s="87" t="s">
        <v>85</v>
      </c>
      <c r="D508" s="28" t="s">
        <v>43</v>
      </c>
      <c r="E508" s="59" t="s">
        <v>698</v>
      </c>
      <c r="F508" s="88">
        <v>5.5633943078467958</v>
      </c>
      <c r="G508" s="89">
        <v>890.15599999999995</v>
      </c>
      <c r="H508" s="90"/>
      <c r="I508" s="91"/>
      <c r="J508" s="92"/>
      <c r="K508" s="93"/>
      <c r="L508" s="93"/>
      <c r="M508" s="93"/>
      <c r="N508" s="93"/>
      <c r="O508" s="93"/>
      <c r="P508" s="93"/>
      <c r="Q508" s="93"/>
      <c r="R508" s="93"/>
      <c r="S508" s="191" t="s">
        <v>941</v>
      </c>
      <c r="T508" s="191" t="s">
        <v>941</v>
      </c>
      <c r="U508" s="192" t="s">
        <v>941</v>
      </c>
    </row>
    <row r="509" spans="1:22" s="94" customFormat="1" ht="47.25" x14ac:dyDescent="0.2">
      <c r="A509" s="86" t="s">
        <v>726</v>
      </c>
      <c r="B509" s="87" t="s">
        <v>699</v>
      </c>
      <c r="C509" s="87" t="s">
        <v>700</v>
      </c>
      <c r="D509" s="28" t="s">
        <v>701</v>
      </c>
      <c r="E509" s="59" t="s">
        <v>702</v>
      </c>
      <c r="F509" s="88">
        <v>26.119817622809727</v>
      </c>
      <c r="G509" s="89">
        <v>13305.528</v>
      </c>
      <c r="H509" s="90"/>
      <c r="I509" s="91"/>
      <c r="J509" s="92"/>
      <c r="K509" s="93"/>
      <c r="L509" s="93"/>
      <c r="M509" s="93"/>
      <c r="N509" s="93"/>
      <c r="O509" s="93"/>
      <c r="P509" s="93"/>
      <c r="Q509" s="93"/>
      <c r="R509" s="93"/>
      <c r="S509" s="191" t="s">
        <v>941</v>
      </c>
      <c r="T509" s="191" t="s">
        <v>941</v>
      </c>
      <c r="U509" s="192" t="s">
        <v>941</v>
      </c>
    </row>
    <row r="510" spans="1:22" s="94" customFormat="1" ht="63" x14ac:dyDescent="0.2">
      <c r="A510" s="86" t="s">
        <v>727</v>
      </c>
      <c r="B510" s="87" t="s">
        <v>49</v>
      </c>
      <c r="C510" s="87" t="s">
        <v>87</v>
      </c>
      <c r="D510" s="28" t="s">
        <v>88</v>
      </c>
      <c r="E510" s="59" t="s">
        <v>703</v>
      </c>
      <c r="F510" s="88">
        <v>200.69636077656889</v>
      </c>
      <c r="G510" s="89">
        <v>39136.5</v>
      </c>
      <c r="H510" s="90"/>
      <c r="I510" s="91"/>
      <c r="J510" s="92"/>
      <c r="K510" s="93"/>
      <c r="L510" s="93"/>
      <c r="M510" s="93"/>
      <c r="N510" s="93"/>
      <c r="O510" s="93"/>
      <c r="P510" s="93"/>
      <c r="Q510" s="93"/>
      <c r="R510" s="93"/>
      <c r="S510" s="191" t="s">
        <v>941</v>
      </c>
      <c r="T510" s="191" t="s">
        <v>941</v>
      </c>
      <c r="U510" s="192" t="s">
        <v>941</v>
      </c>
    </row>
    <row r="511" spans="1:22" s="94" customFormat="1" x14ac:dyDescent="0.2">
      <c r="A511" s="86" t="s">
        <v>728</v>
      </c>
      <c r="B511" s="87" t="s">
        <v>53</v>
      </c>
      <c r="C511" s="87"/>
      <c r="D511" s="28" t="s">
        <v>48</v>
      </c>
      <c r="E511" s="59">
        <v>1</v>
      </c>
      <c r="F511" s="88">
        <v>3550.1872011044525</v>
      </c>
      <c r="G511" s="89">
        <v>3550.19</v>
      </c>
      <c r="H511" s="90"/>
      <c r="I511" s="91"/>
      <c r="J511" s="92"/>
      <c r="K511" s="93"/>
      <c r="L511" s="93"/>
      <c r="M511" s="93"/>
      <c r="N511" s="93"/>
      <c r="O511" s="93"/>
      <c r="P511" s="93"/>
      <c r="Q511" s="93"/>
      <c r="R511" s="93"/>
      <c r="S511" s="191" t="s">
        <v>941</v>
      </c>
      <c r="T511" s="191" t="s">
        <v>941</v>
      </c>
      <c r="U511" s="192" t="s">
        <v>941</v>
      </c>
    </row>
    <row r="512" spans="1:22" s="94" customFormat="1" ht="63" x14ac:dyDescent="0.2">
      <c r="A512" s="86" t="s">
        <v>729</v>
      </c>
      <c r="B512" s="87" t="s">
        <v>90</v>
      </c>
      <c r="C512" s="87" t="s">
        <v>91</v>
      </c>
      <c r="D512" s="28" t="s">
        <v>48</v>
      </c>
      <c r="E512" s="59">
        <v>1</v>
      </c>
      <c r="F512" s="88">
        <v>1136.7102883183281</v>
      </c>
      <c r="G512" s="89">
        <v>1136.7102883183281</v>
      </c>
      <c r="H512" s="90"/>
      <c r="I512" s="91"/>
      <c r="J512" s="92"/>
      <c r="K512" s="93"/>
      <c r="L512" s="93"/>
      <c r="M512" s="93"/>
      <c r="N512" s="93"/>
      <c r="O512" s="93"/>
      <c r="P512" s="93"/>
      <c r="Q512" s="93"/>
      <c r="R512" s="93"/>
      <c r="S512" s="191" t="s">
        <v>941</v>
      </c>
      <c r="T512" s="191" t="s">
        <v>941</v>
      </c>
      <c r="U512" s="192" t="s">
        <v>941</v>
      </c>
    </row>
    <row r="513" spans="1:21" s="94" customFormat="1" x14ac:dyDescent="0.2">
      <c r="A513" s="86" t="s">
        <v>730</v>
      </c>
      <c r="B513" s="87" t="s">
        <v>92</v>
      </c>
      <c r="C513" s="87"/>
      <c r="D513" s="28" t="s">
        <v>48</v>
      </c>
      <c r="E513" s="59">
        <v>1</v>
      </c>
      <c r="F513" s="88">
        <v>109.57336792462399</v>
      </c>
      <c r="G513" s="89">
        <v>109.57</v>
      </c>
      <c r="H513" s="90"/>
      <c r="I513" s="91"/>
      <c r="J513" s="92"/>
      <c r="K513" s="93"/>
      <c r="L513" s="93"/>
      <c r="M513" s="93"/>
      <c r="N513" s="93"/>
      <c r="O513" s="93"/>
      <c r="P513" s="93"/>
      <c r="Q513" s="93"/>
      <c r="R513" s="93"/>
      <c r="S513" s="191" t="s">
        <v>941</v>
      </c>
      <c r="T513" s="191" t="s">
        <v>941</v>
      </c>
      <c r="U513" s="192" t="s">
        <v>941</v>
      </c>
    </row>
    <row r="514" spans="1:21" s="94" customFormat="1" x14ac:dyDescent="0.2">
      <c r="A514" s="86" t="s">
        <v>731</v>
      </c>
      <c r="B514" s="87" t="s">
        <v>93</v>
      </c>
      <c r="C514" s="87"/>
      <c r="D514" s="28" t="s">
        <v>48</v>
      </c>
      <c r="E514" s="59">
        <v>1</v>
      </c>
      <c r="F514" s="88">
        <v>15664.668404558061</v>
      </c>
      <c r="G514" s="89">
        <v>15664.668404558061</v>
      </c>
      <c r="H514" s="90"/>
      <c r="I514" s="91"/>
      <c r="J514" s="92"/>
      <c r="K514" s="93"/>
      <c r="L514" s="93"/>
      <c r="M514" s="93"/>
      <c r="N514" s="93"/>
      <c r="O514" s="93"/>
      <c r="P514" s="93"/>
      <c r="Q514" s="93"/>
      <c r="R514" s="93"/>
      <c r="S514" s="191" t="s">
        <v>941</v>
      </c>
      <c r="T514" s="191" t="s">
        <v>941</v>
      </c>
      <c r="U514" s="192" t="s">
        <v>941</v>
      </c>
    </row>
    <row r="515" spans="1:21" s="94" customFormat="1" x14ac:dyDescent="0.2">
      <c r="A515" s="86" t="s">
        <v>732</v>
      </c>
      <c r="B515" s="87" t="s">
        <v>94</v>
      </c>
      <c r="C515" s="87"/>
      <c r="D515" s="28" t="s">
        <v>48</v>
      </c>
      <c r="E515" s="59">
        <v>1</v>
      </c>
      <c r="F515" s="88">
        <v>638.65296150638994</v>
      </c>
      <c r="G515" s="89">
        <v>638.65296150638994</v>
      </c>
      <c r="H515" s="90"/>
      <c r="I515" s="91"/>
      <c r="J515" s="92"/>
      <c r="K515" s="93"/>
      <c r="L515" s="93"/>
      <c r="M515" s="93"/>
      <c r="N515" s="93"/>
      <c r="O515" s="93"/>
      <c r="P515" s="93"/>
      <c r="Q515" s="93"/>
      <c r="R515" s="93"/>
      <c r="S515" s="191" t="s">
        <v>941</v>
      </c>
      <c r="T515" s="191" t="s">
        <v>941</v>
      </c>
      <c r="U515" s="192" t="s">
        <v>941</v>
      </c>
    </row>
    <row r="516" spans="1:21" s="94" customFormat="1" ht="31.5" x14ac:dyDescent="0.2">
      <c r="A516" s="86" t="s">
        <v>733</v>
      </c>
      <c r="B516" s="87" t="s">
        <v>95</v>
      </c>
      <c r="C516" s="87" t="s">
        <v>96</v>
      </c>
      <c r="D516" s="28" t="s">
        <v>48</v>
      </c>
      <c r="E516" s="59">
        <v>1</v>
      </c>
      <c r="F516" s="88">
        <v>7538.8946817066935</v>
      </c>
      <c r="G516" s="89">
        <v>7538.8946817066935</v>
      </c>
      <c r="H516" s="90"/>
      <c r="I516" s="91"/>
      <c r="J516" s="92"/>
      <c r="K516" s="93"/>
      <c r="L516" s="93"/>
      <c r="M516" s="93"/>
      <c r="N516" s="93"/>
      <c r="O516" s="93"/>
      <c r="P516" s="93"/>
      <c r="Q516" s="93"/>
      <c r="R516" s="93"/>
      <c r="S516" s="191" t="s">
        <v>941</v>
      </c>
      <c r="T516" s="191" t="s">
        <v>941</v>
      </c>
      <c r="U516" s="192" t="s">
        <v>941</v>
      </c>
    </row>
    <row r="517" spans="1:21" s="58" customFormat="1" x14ac:dyDescent="0.2">
      <c r="A517" s="79" t="s">
        <v>51</v>
      </c>
      <c r="B517" s="55" t="s">
        <v>97</v>
      </c>
      <c r="C517" s="174"/>
      <c r="D517" s="56"/>
      <c r="E517" s="57"/>
      <c r="F517" s="80"/>
      <c r="G517" s="81">
        <f>SUM(G518)</f>
        <v>3999.1</v>
      </c>
      <c r="H517" s="82"/>
      <c r="I517" s="83"/>
      <c r="J517" s="84"/>
      <c r="K517" s="85"/>
      <c r="L517" s="85"/>
      <c r="M517" s="85"/>
      <c r="N517" s="85"/>
      <c r="O517" s="85"/>
      <c r="P517" s="85"/>
      <c r="Q517" s="85"/>
      <c r="R517" s="85"/>
      <c r="S517" s="195" t="s">
        <v>941</v>
      </c>
      <c r="T517" s="195" t="s">
        <v>941</v>
      </c>
      <c r="U517" s="196" t="s">
        <v>941</v>
      </c>
    </row>
    <row r="518" spans="1:21" s="94" customFormat="1" ht="31.5" x14ac:dyDescent="0.2">
      <c r="A518" s="86" t="s">
        <v>734</v>
      </c>
      <c r="B518" s="87" t="s">
        <v>98</v>
      </c>
      <c r="C518" s="87" t="s">
        <v>99</v>
      </c>
      <c r="D518" s="28" t="s">
        <v>6</v>
      </c>
      <c r="E518" s="59">
        <v>2758</v>
      </c>
      <c r="F518" s="88">
        <v>1.4504592681396589</v>
      </c>
      <c r="G518" s="89">
        <v>3999.1</v>
      </c>
      <c r="H518" s="90"/>
      <c r="I518" s="91"/>
      <c r="J518" s="92"/>
      <c r="K518" s="93"/>
      <c r="L518" s="93"/>
      <c r="M518" s="93"/>
      <c r="N518" s="93"/>
      <c r="O518" s="93"/>
      <c r="P518" s="93"/>
      <c r="Q518" s="93"/>
      <c r="R518" s="93"/>
      <c r="S518" s="191" t="s">
        <v>941</v>
      </c>
      <c r="T518" s="191" t="s">
        <v>941</v>
      </c>
      <c r="U518" s="192" t="s">
        <v>941</v>
      </c>
    </row>
    <row r="519" spans="1:21" s="58" customFormat="1" x14ac:dyDescent="0.2">
      <c r="A519" s="79" t="s">
        <v>52</v>
      </c>
      <c r="B519" s="55" t="s">
        <v>100</v>
      </c>
      <c r="C519" s="174"/>
      <c r="D519" s="56"/>
      <c r="E519" s="57"/>
      <c r="F519" s="80"/>
      <c r="G519" s="81">
        <f>SUM(G520)</f>
        <v>643.67999999999995</v>
      </c>
      <c r="H519" s="82"/>
      <c r="I519" s="83"/>
      <c r="J519" s="84"/>
      <c r="K519" s="85"/>
      <c r="L519" s="85"/>
      <c r="M519" s="85"/>
      <c r="N519" s="85"/>
      <c r="O519" s="85"/>
      <c r="P519" s="85"/>
      <c r="Q519" s="85"/>
      <c r="R519" s="85"/>
      <c r="S519" s="195" t="s">
        <v>941</v>
      </c>
      <c r="T519" s="195" t="s">
        <v>941</v>
      </c>
      <c r="U519" s="196" t="s">
        <v>941</v>
      </c>
    </row>
    <row r="520" spans="1:21" s="94" customFormat="1" ht="31.5" x14ac:dyDescent="0.2">
      <c r="A520" s="86" t="s">
        <v>735</v>
      </c>
      <c r="B520" s="87" t="s">
        <v>100</v>
      </c>
      <c r="C520" s="87" t="s">
        <v>704</v>
      </c>
      <c r="D520" s="28" t="s">
        <v>102</v>
      </c>
      <c r="E520" s="59" t="s">
        <v>705</v>
      </c>
      <c r="F520" s="88">
        <v>1.4874362321454204</v>
      </c>
      <c r="G520" s="89">
        <v>643.67999999999995</v>
      </c>
      <c r="H520" s="90"/>
      <c r="I520" s="91"/>
      <c r="J520" s="92"/>
      <c r="K520" s="93"/>
      <c r="L520" s="93"/>
      <c r="M520" s="93"/>
      <c r="N520" s="93"/>
      <c r="O520" s="93"/>
      <c r="P520" s="93"/>
      <c r="Q520" s="93"/>
      <c r="R520" s="93"/>
      <c r="S520" s="191" t="s">
        <v>941</v>
      </c>
      <c r="T520" s="191" t="s">
        <v>941</v>
      </c>
      <c r="U520" s="192" t="s">
        <v>941</v>
      </c>
    </row>
    <row r="521" spans="1:21" s="58" customFormat="1" x14ac:dyDescent="0.2">
      <c r="A521" s="79" t="s">
        <v>54</v>
      </c>
      <c r="B521" s="55" t="s">
        <v>104</v>
      </c>
      <c r="C521" s="174"/>
      <c r="D521" s="56"/>
      <c r="E521" s="57"/>
      <c r="F521" s="80"/>
      <c r="G521" s="81">
        <f>SUM(G522:G523)</f>
        <v>107564.12999999999</v>
      </c>
      <c r="H521" s="82"/>
      <c r="I521" s="83"/>
      <c r="J521" s="84"/>
      <c r="K521" s="85"/>
      <c r="L521" s="85"/>
      <c r="M521" s="85"/>
      <c r="N521" s="85"/>
      <c r="O521" s="85"/>
      <c r="P521" s="85"/>
      <c r="Q521" s="85"/>
      <c r="R521" s="85"/>
      <c r="S521" s="195" t="s">
        <v>941</v>
      </c>
      <c r="T521" s="195" t="s">
        <v>941</v>
      </c>
      <c r="U521" s="196" t="s">
        <v>941</v>
      </c>
    </row>
    <row r="522" spans="1:21" s="94" customFormat="1" ht="31.5" x14ac:dyDescent="0.2">
      <c r="A522" s="86" t="s">
        <v>736</v>
      </c>
      <c r="B522" s="87" t="s">
        <v>105</v>
      </c>
      <c r="C522" s="87" t="s">
        <v>106</v>
      </c>
      <c r="D522" s="28" t="s">
        <v>102</v>
      </c>
      <c r="E522" s="59" t="s">
        <v>706</v>
      </c>
      <c r="F522" s="88">
        <v>23.037829269315413</v>
      </c>
      <c r="G522" s="89">
        <v>84856.319999999992</v>
      </c>
      <c r="H522" s="90"/>
      <c r="I522" s="91"/>
      <c r="J522" s="92"/>
      <c r="K522" s="93"/>
      <c r="L522" s="93"/>
      <c r="M522" s="93"/>
      <c r="N522" s="93"/>
      <c r="O522" s="93"/>
      <c r="P522" s="93"/>
      <c r="Q522" s="93"/>
      <c r="R522" s="93"/>
      <c r="S522" s="191" t="s">
        <v>941</v>
      </c>
      <c r="T522" s="191" t="s">
        <v>941</v>
      </c>
      <c r="U522" s="192" t="s">
        <v>941</v>
      </c>
    </row>
    <row r="523" spans="1:21" s="94" customFormat="1" ht="63" x14ac:dyDescent="0.2">
      <c r="A523" s="86" t="s">
        <v>737</v>
      </c>
      <c r="B523" s="87" t="s">
        <v>108</v>
      </c>
      <c r="C523" s="87" t="s">
        <v>707</v>
      </c>
      <c r="D523" s="28" t="s">
        <v>708</v>
      </c>
      <c r="E523" s="59" t="s">
        <v>709</v>
      </c>
      <c r="F523" s="88">
        <v>162.77902719729542</v>
      </c>
      <c r="G523" s="89">
        <v>22707.81</v>
      </c>
      <c r="H523" s="90"/>
      <c r="I523" s="91"/>
      <c r="J523" s="92"/>
      <c r="K523" s="93"/>
      <c r="L523" s="93"/>
      <c r="M523" s="93"/>
      <c r="N523" s="93"/>
      <c r="O523" s="93"/>
      <c r="P523" s="93"/>
      <c r="Q523" s="93"/>
      <c r="R523" s="93"/>
      <c r="S523" s="191" t="s">
        <v>941</v>
      </c>
      <c r="T523" s="191" t="s">
        <v>941</v>
      </c>
      <c r="U523" s="192" t="s">
        <v>941</v>
      </c>
    </row>
    <row r="524" spans="1:21" s="58" customFormat="1" x14ac:dyDescent="0.2">
      <c r="A524" s="79" t="s">
        <v>55</v>
      </c>
      <c r="B524" s="55" t="s">
        <v>112</v>
      </c>
      <c r="C524" s="174"/>
      <c r="D524" s="56"/>
      <c r="E524" s="57"/>
      <c r="F524" s="80"/>
      <c r="G524" s="81">
        <f>SUM(G525:G528)</f>
        <v>5332.1391999999996</v>
      </c>
      <c r="H524" s="82"/>
      <c r="I524" s="83"/>
      <c r="J524" s="84"/>
      <c r="K524" s="85"/>
      <c r="L524" s="85"/>
      <c r="M524" s="85"/>
      <c r="N524" s="85"/>
      <c r="O524" s="85"/>
      <c r="P524" s="85"/>
      <c r="Q524" s="85"/>
      <c r="R524" s="85"/>
      <c r="S524" s="195" t="s">
        <v>941</v>
      </c>
      <c r="T524" s="195" t="s">
        <v>941</v>
      </c>
      <c r="U524" s="196" t="s">
        <v>941</v>
      </c>
    </row>
    <row r="525" spans="1:21" s="94" customFormat="1" x14ac:dyDescent="0.2">
      <c r="A525" s="86" t="s">
        <v>738</v>
      </c>
      <c r="B525" s="87" t="s">
        <v>113</v>
      </c>
      <c r="C525" s="87" t="s">
        <v>114</v>
      </c>
      <c r="D525" s="28" t="s">
        <v>7</v>
      </c>
      <c r="E525" s="59">
        <v>7</v>
      </c>
      <c r="F525" s="88">
        <v>86.681980753224281</v>
      </c>
      <c r="G525" s="89">
        <v>606.76</v>
      </c>
      <c r="H525" s="90"/>
      <c r="I525" s="91"/>
      <c r="J525" s="92"/>
      <c r="K525" s="93"/>
      <c r="L525" s="93"/>
      <c r="M525" s="93"/>
      <c r="N525" s="93"/>
      <c r="O525" s="93"/>
      <c r="P525" s="93"/>
      <c r="Q525" s="93"/>
      <c r="R525" s="93"/>
      <c r="S525" s="191" t="s">
        <v>941</v>
      </c>
      <c r="T525" s="191" t="s">
        <v>941</v>
      </c>
      <c r="U525" s="192" t="s">
        <v>941</v>
      </c>
    </row>
    <row r="526" spans="1:21" s="94" customFormat="1" ht="47.25" x14ac:dyDescent="0.2">
      <c r="A526" s="86" t="s">
        <v>739</v>
      </c>
      <c r="B526" s="87" t="s">
        <v>710</v>
      </c>
      <c r="C526" s="87" t="s">
        <v>711</v>
      </c>
      <c r="D526" s="28" t="s">
        <v>117</v>
      </c>
      <c r="E526" s="59" t="s">
        <v>712</v>
      </c>
      <c r="F526" s="88">
        <v>2.1366237164739772</v>
      </c>
      <c r="G526" s="89">
        <v>1842.5400000000002</v>
      </c>
      <c r="H526" s="90"/>
      <c r="I526" s="91"/>
      <c r="J526" s="92"/>
      <c r="K526" s="93"/>
      <c r="L526" s="93"/>
      <c r="M526" s="93"/>
      <c r="N526" s="93"/>
      <c r="O526" s="93"/>
      <c r="P526" s="93"/>
      <c r="Q526" s="93"/>
      <c r="R526" s="93"/>
      <c r="S526" s="191" t="s">
        <v>941</v>
      </c>
      <c r="T526" s="191" t="s">
        <v>941</v>
      </c>
      <c r="U526" s="192" t="s">
        <v>941</v>
      </c>
    </row>
    <row r="527" spans="1:21" s="94" customFormat="1" x14ac:dyDescent="0.2">
      <c r="A527" s="86" t="s">
        <v>740</v>
      </c>
      <c r="B527" s="87" t="s">
        <v>713</v>
      </c>
      <c r="C527" s="87" t="s">
        <v>714</v>
      </c>
      <c r="D527" s="28" t="s">
        <v>6</v>
      </c>
      <c r="E527" s="59">
        <v>277</v>
      </c>
      <c r="F527" s="88">
        <v>2.5817741952259694</v>
      </c>
      <c r="G527" s="89">
        <v>714.66</v>
      </c>
      <c r="H527" s="90"/>
      <c r="I527" s="91"/>
      <c r="J527" s="92"/>
      <c r="K527" s="93"/>
      <c r="L527" s="93"/>
      <c r="M527" s="93"/>
      <c r="N527" s="93"/>
      <c r="O527" s="93"/>
      <c r="P527" s="93"/>
      <c r="Q527" s="93"/>
      <c r="R527" s="93"/>
      <c r="S527" s="191" t="s">
        <v>941</v>
      </c>
      <c r="T527" s="191" t="s">
        <v>941</v>
      </c>
      <c r="U527" s="192" t="s">
        <v>941</v>
      </c>
    </row>
    <row r="528" spans="1:21" s="94" customFormat="1" ht="63" x14ac:dyDescent="0.2">
      <c r="A528" s="86" t="s">
        <v>741</v>
      </c>
      <c r="B528" s="87" t="s">
        <v>119</v>
      </c>
      <c r="C528" s="87" t="s">
        <v>715</v>
      </c>
      <c r="D528" s="28" t="s">
        <v>716</v>
      </c>
      <c r="E528" s="59" t="s">
        <v>717</v>
      </c>
      <c r="F528" s="88">
        <v>1.4433424437703448</v>
      </c>
      <c r="G528" s="89">
        <v>2168.1792</v>
      </c>
      <c r="H528" s="90"/>
      <c r="I528" s="91"/>
      <c r="J528" s="92"/>
      <c r="K528" s="93"/>
      <c r="L528" s="93"/>
      <c r="M528" s="93"/>
      <c r="N528" s="93"/>
      <c r="O528" s="93"/>
      <c r="P528" s="93"/>
      <c r="Q528" s="93"/>
      <c r="R528" s="93"/>
      <c r="S528" s="191" t="s">
        <v>941</v>
      </c>
      <c r="T528" s="191" t="s">
        <v>941</v>
      </c>
      <c r="U528" s="192" t="s">
        <v>941</v>
      </c>
    </row>
    <row r="529" spans="1:22" s="58" customFormat="1" x14ac:dyDescent="0.2">
      <c r="A529" s="79" t="s">
        <v>56</v>
      </c>
      <c r="B529" s="55" t="s">
        <v>60</v>
      </c>
      <c r="C529" s="174"/>
      <c r="D529" s="56"/>
      <c r="E529" s="57"/>
      <c r="F529" s="80"/>
      <c r="G529" s="81">
        <f>SUM(G530:G533)</f>
        <v>21748.195380580397</v>
      </c>
      <c r="H529" s="82"/>
      <c r="I529" s="83"/>
      <c r="J529" s="84"/>
      <c r="K529" s="85"/>
      <c r="L529" s="85"/>
      <c r="M529" s="85"/>
      <c r="N529" s="85"/>
      <c r="O529" s="85"/>
      <c r="P529" s="85"/>
      <c r="Q529" s="85"/>
      <c r="R529" s="85"/>
      <c r="S529" s="195" t="s">
        <v>941</v>
      </c>
      <c r="T529" s="195" t="s">
        <v>941</v>
      </c>
      <c r="U529" s="196" t="s">
        <v>941</v>
      </c>
    </row>
    <row r="530" spans="1:22" s="94" customFormat="1" ht="31.5" x14ac:dyDescent="0.2">
      <c r="A530" s="86" t="s">
        <v>743</v>
      </c>
      <c r="B530" s="87" t="s">
        <v>63</v>
      </c>
      <c r="C530" s="87"/>
      <c r="D530" s="28"/>
      <c r="E530" s="59"/>
      <c r="F530" s="88"/>
      <c r="G530" s="89">
        <v>8847.8813420374554</v>
      </c>
      <c r="H530" s="90"/>
      <c r="I530" s="91"/>
      <c r="J530" s="92"/>
      <c r="K530" s="93"/>
      <c r="L530" s="93"/>
      <c r="M530" s="93"/>
      <c r="N530" s="93"/>
      <c r="O530" s="93"/>
      <c r="P530" s="93"/>
      <c r="Q530" s="93"/>
      <c r="R530" s="93"/>
      <c r="S530" s="191" t="s">
        <v>941</v>
      </c>
      <c r="T530" s="191" t="s">
        <v>941</v>
      </c>
      <c r="U530" s="192" t="s">
        <v>941</v>
      </c>
    </row>
    <row r="531" spans="1:22" s="94" customFormat="1" ht="47.25" x14ac:dyDescent="0.2">
      <c r="A531" s="86" t="s">
        <v>744</v>
      </c>
      <c r="B531" s="87" t="s">
        <v>144</v>
      </c>
      <c r="C531" s="87"/>
      <c r="D531" s="28"/>
      <c r="E531" s="59"/>
      <c r="F531" s="88"/>
      <c r="G531" s="89">
        <v>6283.8584647080761</v>
      </c>
      <c r="H531" s="90"/>
      <c r="I531" s="91"/>
      <c r="J531" s="92"/>
      <c r="K531" s="93"/>
      <c r="L531" s="93"/>
      <c r="M531" s="93"/>
      <c r="N531" s="93"/>
      <c r="O531" s="93"/>
      <c r="P531" s="93"/>
      <c r="Q531" s="93"/>
      <c r="R531" s="93"/>
      <c r="S531" s="191" t="s">
        <v>941</v>
      </c>
      <c r="T531" s="191" t="s">
        <v>941</v>
      </c>
      <c r="U531" s="192" t="s">
        <v>941</v>
      </c>
    </row>
    <row r="532" spans="1:22" s="94" customFormat="1" x14ac:dyDescent="0.2">
      <c r="A532" s="86" t="s">
        <v>745</v>
      </c>
      <c r="B532" s="87" t="s">
        <v>121</v>
      </c>
      <c r="C532" s="87"/>
      <c r="D532" s="28"/>
      <c r="E532" s="59"/>
      <c r="F532" s="88"/>
      <c r="G532" s="89">
        <v>4199.5869335625293</v>
      </c>
      <c r="H532" s="90"/>
      <c r="I532" s="91"/>
      <c r="J532" s="92"/>
      <c r="K532" s="93"/>
      <c r="L532" s="93"/>
      <c r="M532" s="93"/>
      <c r="N532" s="93"/>
      <c r="O532" s="93"/>
      <c r="P532" s="93"/>
      <c r="Q532" s="93"/>
      <c r="R532" s="93"/>
      <c r="S532" s="191" t="s">
        <v>941</v>
      </c>
      <c r="T532" s="191" t="s">
        <v>941</v>
      </c>
      <c r="U532" s="192" t="s">
        <v>941</v>
      </c>
    </row>
    <row r="533" spans="1:22" s="94" customFormat="1" ht="47.25" x14ac:dyDescent="0.2">
      <c r="A533" s="86" t="s">
        <v>746</v>
      </c>
      <c r="B533" s="87" t="s">
        <v>742</v>
      </c>
      <c r="C533" s="87"/>
      <c r="D533" s="28"/>
      <c r="E533" s="59"/>
      <c r="F533" s="88"/>
      <c r="G533" s="89">
        <v>2416.868640272337</v>
      </c>
      <c r="H533" s="90"/>
      <c r="I533" s="91"/>
      <c r="J533" s="92"/>
      <c r="K533" s="93"/>
      <c r="L533" s="93"/>
      <c r="M533" s="93"/>
      <c r="N533" s="93"/>
      <c r="O533" s="93"/>
      <c r="P533" s="93"/>
      <c r="Q533" s="93"/>
      <c r="R533" s="93"/>
      <c r="S533" s="191" t="s">
        <v>941</v>
      </c>
      <c r="T533" s="191" t="s">
        <v>941</v>
      </c>
      <c r="U533" s="192" t="s">
        <v>941</v>
      </c>
    </row>
    <row r="534" spans="1:22" ht="16.5" thickBot="1" x14ac:dyDescent="0.25">
      <c r="A534" s="226"/>
      <c r="B534" s="227"/>
      <c r="C534" s="228"/>
      <c r="D534" s="227"/>
      <c r="E534" s="227"/>
      <c r="F534" s="227"/>
      <c r="G534" s="227"/>
      <c r="H534" s="227"/>
      <c r="I534" s="227"/>
      <c r="J534" s="227"/>
      <c r="K534" s="227"/>
      <c r="L534" s="227"/>
      <c r="M534" s="227"/>
      <c r="N534" s="227"/>
      <c r="O534" s="227"/>
      <c r="P534" s="227"/>
      <c r="Q534" s="227"/>
      <c r="R534" s="227"/>
      <c r="S534" s="227"/>
      <c r="T534" s="227"/>
      <c r="U534" s="210"/>
      <c r="V534" s="76"/>
    </row>
    <row r="535" spans="1:22" s="150" customFormat="1" ht="37.5" x14ac:dyDescent="0.2">
      <c r="A535" s="151" t="s">
        <v>748</v>
      </c>
      <c r="B535" s="152" t="s">
        <v>747</v>
      </c>
      <c r="C535" s="162"/>
      <c r="D535" s="153" t="s">
        <v>39</v>
      </c>
      <c r="E535" s="154"/>
      <c r="F535" s="155"/>
      <c r="G535" s="156">
        <f>SUM(G536,G538,G676,G687,G689,G692,G696,G711,G718,G724,G735,G748)</f>
        <v>528429.9</v>
      </c>
      <c r="H535" s="157"/>
      <c r="I535" s="158"/>
      <c r="J535" s="159"/>
      <c r="K535" s="160"/>
      <c r="L535" s="160"/>
      <c r="M535" s="160"/>
      <c r="N535" s="160"/>
      <c r="O535" s="160"/>
      <c r="P535" s="160"/>
      <c r="Q535" s="160"/>
      <c r="R535" s="160"/>
      <c r="S535" s="187" t="s">
        <v>941</v>
      </c>
      <c r="T535" s="187" t="s">
        <v>941</v>
      </c>
      <c r="U535" s="188" t="s">
        <v>941</v>
      </c>
    </row>
    <row r="536" spans="1:22" s="58" customFormat="1" ht="15.75" customHeight="1" x14ac:dyDescent="0.2">
      <c r="A536" s="130" t="s">
        <v>798</v>
      </c>
      <c r="B536" s="131" t="s">
        <v>799</v>
      </c>
      <c r="C536" s="175"/>
      <c r="D536" s="132"/>
      <c r="E536" s="133"/>
      <c r="F536" s="134"/>
      <c r="G536" s="135">
        <f>SUM(G537)</f>
        <v>28.47</v>
      </c>
      <c r="H536" s="136"/>
      <c r="I536" s="137"/>
      <c r="J536" s="138"/>
      <c r="K536" s="139"/>
      <c r="L536" s="139"/>
      <c r="M536" s="139"/>
      <c r="N536" s="139"/>
      <c r="O536" s="139"/>
      <c r="P536" s="139"/>
      <c r="Q536" s="139"/>
      <c r="R536" s="139"/>
      <c r="S536" s="189" t="s">
        <v>941</v>
      </c>
      <c r="T536" s="189" t="s">
        <v>941</v>
      </c>
      <c r="U536" s="190" t="s">
        <v>941</v>
      </c>
    </row>
    <row r="537" spans="1:22" s="94" customFormat="1" ht="31.5" x14ac:dyDescent="0.2">
      <c r="A537" s="86" t="s">
        <v>800</v>
      </c>
      <c r="B537" s="87" t="s">
        <v>749</v>
      </c>
      <c r="C537" s="87"/>
      <c r="D537" s="28"/>
      <c r="E537" s="59"/>
      <c r="F537" s="88"/>
      <c r="G537" s="89">
        <v>28.47</v>
      </c>
      <c r="H537" s="90"/>
      <c r="I537" s="91"/>
      <c r="J537" s="92"/>
      <c r="K537" s="93"/>
      <c r="L537" s="93"/>
      <c r="M537" s="93"/>
      <c r="N537" s="93"/>
      <c r="O537" s="93"/>
      <c r="P537" s="93"/>
      <c r="Q537" s="93"/>
      <c r="R537" s="93"/>
      <c r="S537" s="191" t="s">
        <v>941</v>
      </c>
      <c r="T537" s="191" t="s">
        <v>941</v>
      </c>
      <c r="U537" s="192" t="s">
        <v>941</v>
      </c>
    </row>
    <row r="538" spans="1:22" s="58" customFormat="1" ht="15.75" customHeight="1" x14ac:dyDescent="0.2">
      <c r="A538" s="130" t="s">
        <v>802</v>
      </c>
      <c r="B538" s="131" t="s">
        <v>801</v>
      </c>
      <c r="C538" s="175"/>
      <c r="D538" s="132"/>
      <c r="E538" s="133"/>
      <c r="F538" s="134"/>
      <c r="G538" s="135">
        <f>SUM(G539,G558,G610,G621,G635,G650,G652,G655,G657,G665,G672,G674)</f>
        <v>348850.54</v>
      </c>
      <c r="H538" s="136"/>
      <c r="I538" s="137"/>
      <c r="J538" s="138"/>
      <c r="K538" s="139"/>
      <c r="L538" s="139"/>
      <c r="M538" s="139"/>
      <c r="N538" s="139"/>
      <c r="O538" s="139"/>
      <c r="P538" s="139"/>
      <c r="Q538" s="139"/>
      <c r="R538" s="139"/>
      <c r="S538" s="189" t="s">
        <v>941</v>
      </c>
      <c r="T538" s="189" t="s">
        <v>941</v>
      </c>
      <c r="U538" s="190" t="s">
        <v>941</v>
      </c>
    </row>
    <row r="539" spans="1:22" s="94" customFormat="1" ht="15.75" customHeight="1" x14ac:dyDescent="0.2">
      <c r="A539" s="29" t="s">
        <v>803</v>
      </c>
      <c r="B539" s="112" t="s">
        <v>508</v>
      </c>
      <c r="C539" s="176"/>
      <c r="D539" s="27"/>
      <c r="E539" s="113"/>
      <c r="F539" s="114"/>
      <c r="G539" s="115">
        <f>SUM(G540:G557)</f>
        <v>17491.110000000004</v>
      </c>
      <c r="H539" s="116"/>
      <c r="I539" s="117"/>
      <c r="J539" s="118"/>
      <c r="K539" s="119"/>
      <c r="L539" s="119"/>
      <c r="M539" s="119"/>
      <c r="N539" s="119"/>
      <c r="O539" s="119"/>
      <c r="P539" s="119"/>
      <c r="Q539" s="119"/>
      <c r="R539" s="119"/>
      <c r="S539" s="197" t="s">
        <v>941</v>
      </c>
      <c r="T539" s="197" t="s">
        <v>941</v>
      </c>
      <c r="U539" s="198" t="s">
        <v>941</v>
      </c>
    </row>
    <row r="540" spans="1:22" s="94" customFormat="1" x14ac:dyDescent="0.2">
      <c r="A540" s="120"/>
      <c r="B540" s="123" t="s">
        <v>750</v>
      </c>
      <c r="C540" s="87" t="s">
        <v>751</v>
      </c>
      <c r="D540" s="28" t="s">
        <v>43</v>
      </c>
      <c r="E540" s="59">
        <v>262</v>
      </c>
      <c r="F540" s="126">
        <v>12.5</v>
      </c>
      <c r="G540" s="127">
        <v>3700</v>
      </c>
      <c r="H540" s="90"/>
      <c r="I540" s="91"/>
      <c r="J540" s="92"/>
      <c r="K540" s="93"/>
      <c r="L540" s="93"/>
      <c r="M540" s="93"/>
      <c r="N540" s="93"/>
      <c r="O540" s="93"/>
      <c r="P540" s="93"/>
      <c r="Q540" s="93"/>
      <c r="R540" s="93"/>
      <c r="S540" s="191" t="s">
        <v>941</v>
      </c>
      <c r="T540" s="191" t="s">
        <v>941</v>
      </c>
      <c r="U540" s="192" t="s">
        <v>941</v>
      </c>
    </row>
    <row r="541" spans="1:22" s="94" customFormat="1" x14ac:dyDescent="0.2">
      <c r="A541" s="121"/>
      <c r="B541" s="124"/>
      <c r="C541" s="87" t="s">
        <v>157</v>
      </c>
      <c r="D541" s="28" t="s">
        <v>43</v>
      </c>
      <c r="E541" s="59">
        <v>34</v>
      </c>
      <c r="F541" s="121"/>
      <c r="G541" s="128"/>
      <c r="H541" s="90"/>
      <c r="I541" s="91"/>
      <c r="J541" s="92"/>
      <c r="K541" s="93"/>
      <c r="L541" s="93"/>
      <c r="M541" s="93"/>
      <c r="N541" s="93"/>
      <c r="O541" s="93"/>
      <c r="P541" s="93"/>
      <c r="Q541" s="93"/>
      <c r="R541" s="93"/>
      <c r="S541" s="191" t="s">
        <v>941</v>
      </c>
      <c r="T541" s="191" t="s">
        <v>941</v>
      </c>
      <c r="U541" s="192" t="s">
        <v>941</v>
      </c>
    </row>
    <row r="542" spans="1:22" s="94" customFormat="1" ht="31.5" x14ac:dyDescent="0.2">
      <c r="A542" s="122"/>
      <c r="B542" s="125"/>
      <c r="C542" s="87" t="s">
        <v>158</v>
      </c>
      <c r="D542" s="28" t="s">
        <v>43</v>
      </c>
      <c r="E542" s="59">
        <v>262</v>
      </c>
      <c r="F542" s="122"/>
      <c r="G542" s="129"/>
      <c r="H542" s="90"/>
      <c r="I542" s="91"/>
      <c r="J542" s="92"/>
      <c r="K542" s="93"/>
      <c r="L542" s="93"/>
      <c r="M542" s="93"/>
      <c r="N542" s="93"/>
      <c r="O542" s="93"/>
      <c r="P542" s="93"/>
      <c r="Q542" s="93"/>
      <c r="R542" s="93"/>
      <c r="S542" s="191" t="s">
        <v>941</v>
      </c>
      <c r="T542" s="191" t="s">
        <v>941</v>
      </c>
      <c r="U542" s="192" t="s">
        <v>941</v>
      </c>
    </row>
    <row r="543" spans="1:22" s="94" customFormat="1" x14ac:dyDescent="0.2">
      <c r="A543" s="120"/>
      <c r="B543" s="123" t="s">
        <v>159</v>
      </c>
      <c r="C543" s="87" t="s">
        <v>160</v>
      </c>
      <c r="D543" s="28" t="s">
        <v>43</v>
      </c>
      <c r="E543" s="59">
        <v>756.2</v>
      </c>
      <c r="F543" s="126">
        <v>3.75</v>
      </c>
      <c r="G543" s="127">
        <v>3424.5</v>
      </c>
      <c r="H543" s="90"/>
      <c r="I543" s="91"/>
      <c r="J543" s="92"/>
      <c r="K543" s="93"/>
      <c r="L543" s="93"/>
      <c r="M543" s="93"/>
      <c r="N543" s="93"/>
      <c r="O543" s="93"/>
      <c r="P543" s="93"/>
      <c r="Q543" s="93"/>
      <c r="R543" s="93"/>
      <c r="S543" s="191" t="s">
        <v>941</v>
      </c>
      <c r="T543" s="191" t="s">
        <v>941</v>
      </c>
      <c r="U543" s="192" t="s">
        <v>941</v>
      </c>
    </row>
    <row r="544" spans="1:22" s="94" customFormat="1" ht="47.25" x14ac:dyDescent="0.2">
      <c r="A544" s="122"/>
      <c r="B544" s="125"/>
      <c r="C544" s="87" t="s">
        <v>752</v>
      </c>
      <c r="D544" s="28" t="s">
        <v>43</v>
      </c>
      <c r="E544" s="59">
        <v>913.2</v>
      </c>
      <c r="F544" s="122"/>
      <c r="G544" s="129"/>
      <c r="H544" s="90"/>
      <c r="I544" s="91"/>
      <c r="J544" s="92"/>
      <c r="K544" s="93"/>
      <c r="L544" s="93"/>
      <c r="M544" s="93"/>
      <c r="N544" s="93"/>
      <c r="O544" s="93"/>
      <c r="P544" s="93"/>
      <c r="Q544" s="93"/>
      <c r="R544" s="93"/>
      <c r="S544" s="191" t="s">
        <v>941</v>
      </c>
      <c r="T544" s="191" t="s">
        <v>941</v>
      </c>
      <c r="U544" s="192" t="s">
        <v>941</v>
      </c>
    </row>
    <row r="545" spans="1:21" s="94" customFormat="1" ht="47.25" x14ac:dyDescent="0.2">
      <c r="A545" s="86"/>
      <c r="B545" s="87" t="s">
        <v>162</v>
      </c>
      <c r="C545" s="87" t="s">
        <v>753</v>
      </c>
      <c r="D545" s="28" t="s">
        <v>41</v>
      </c>
      <c r="E545" s="59">
        <v>108.7</v>
      </c>
      <c r="F545" s="88">
        <v>8.35</v>
      </c>
      <c r="G545" s="89">
        <v>907.65</v>
      </c>
      <c r="H545" s="90"/>
      <c r="I545" s="91"/>
      <c r="J545" s="92"/>
      <c r="K545" s="93"/>
      <c r="L545" s="93"/>
      <c r="M545" s="93"/>
      <c r="N545" s="93"/>
      <c r="O545" s="93"/>
      <c r="P545" s="93"/>
      <c r="Q545" s="93"/>
      <c r="R545" s="93"/>
      <c r="S545" s="191" t="s">
        <v>941</v>
      </c>
      <c r="T545" s="191" t="s">
        <v>941</v>
      </c>
      <c r="U545" s="192" t="s">
        <v>941</v>
      </c>
    </row>
    <row r="546" spans="1:21" s="94" customFormat="1" x14ac:dyDescent="0.2">
      <c r="A546" s="120"/>
      <c r="B546" s="123" t="s">
        <v>164</v>
      </c>
      <c r="C546" s="87" t="s">
        <v>754</v>
      </c>
      <c r="D546" s="28" t="s">
        <v>43</v>
      </c>
      <c r="E546" s="59">
        <v>823.6</v>
      </c>
      <c r="F546" s="126">
        <v>3.29</v>
      </c>
      <c r="G546" s="127">
        <v>3767.05</v>
      </c>
      <c r="H546" s="90"/>
      <c r="I546" s="91"/>
      <c r="J546" s="92"/>
      <c r="K546" s="93"/>
      <c r="L546" s="93"/>
      <c r="M546" s="93"/>
      <c r="N546" s="93"/>
      <c r="O546" s="93"/>
      <c r="P546" s="93"/>
      <c r="Q546" s="93"/>
      <c r="R546" s="93"/>
      <c r="S546" s="191" t="s">
        <v>941</v>
      </c>
      <c r="T546" s="191" t="s">
        <v>941</v>
      </c>
      <c r="U546" s="192" t="s">
        <v>941</v>
      </c>
    </row>
    <row r="547" spans="1:21" s="94" customFormat="1" ht="31.5" x14ac:dyDescent="0.2">
      <c r="A547" s="121"/>
      <c r="B547" s="124"/>
      <c r="C547" s="87" t="s">
        <v>755</v>
      </c>
      <c r="D547" s="28" t="s">
        <v>43</v>
      </c>
      <c r="E547" s="59">
        <v>20</v>
      </c>
      <c r="F547" s="121"/>
      <c r="G547" s="128"/>
      <c r="H547" s="90"/>
      <c r="I547" s="91"/>
      <c r="J547" s="92"/>
      <c r="K547" s="93"/>
      <c r="L547" s="93"/>
      <c r="M547" s="93"/>
      <c r="N547" s="93"/>
      <c r="O547" s="93"/>
      <c r="P547" s="93"/>
      <c r="Q547" s="93"/>
      <c r="R547" s="93"/>
      <c r="S547" s="191" t="s">
        <v>941</v>
      </c>
      <c r="T547" s="191" t="s">
        <v>941</v>
      </c>
      <c r="U547" s="192" t="s">
        <v>941</v>
      </c>
    </row>
    <row r="548" spans="1:21" s="94" customFormat="1" ht="47.25" x14ac:dyDescent="0.2">
      <c r="A548" s="121"/>
      <c r="B548" s="124"/>
      <c r="C548" s="87" t="s">
        <v>756</v>
      </c>
      <c r="D548" s="28" t="s">
        <v>43</v>
      </c>
      <c r="E548" s="59">
        <v>10.5</v>
      </c>
      <c r="F548" s="121"/>
      <c r="G548" s="128"/>
      <c r="H548" s="90"/>
      <c r="I548" s="91"/>
      <c r="J548" s="92"/>
      <c r="K548" s="93"/>
      <c r="L548" s="93"/>
      <c r="M548" s="93"/>
      <c r="N548" s="93"/>
      <c r="O548" s="93"/>
      <c r="P548" s="93"/>
      <c r="Q548" s="93"/>
      <c r="R548" s="93"/>
      <c r="S548" s="191" t="s">
        <v>941</v>
      </c>
      <c r="T548" s="191" t="s">
        <v>941</v>
      </c>
      <c r="U548" s="192" t="s">
        <v>941</v>
      </c>
    </row>
    <row r="549" spans="1:21" s="94" customFormat="1" x14ac:dyDescent="0.2">
      <c r="A549" s="121"/>
      <c r="B549" s="124"/>
      <c r="C549" s="87" t="s">
        <v>757</v>
      </c>
      <c r="D549" s="28" t="s">
        <v>43</v>
      </c>
      <c r="E549" s="59">
        <v>1145</v>
      </c>
      <c r="F549" s="121"/>
      <c r="G549" s="128"/>
      <c r="H549" s="90"/>
      <c r="I549" s="91"/>
      <c r="J549" s="92"/>
      <c r="K549" s="93"/>
      <c r="L549" s="93"/>
      <c r="M549" s="93"/>
      <c r="N549" s="93"/>
      <c r="O549" s="93"/>
      <c r="P549" s="93"/>
      <c r="Q549" s="93"/>
      <c r="R549" s="93"/>
      <c r="S549" s="191" t="s">
        <v>941</v>
      </c>
      <c r="T549" s="191" t="s">
        <v>941</v>
      </c>
      <c r="U549" s="192" t="s">
        <v>941</v>
      </c>
    </row>
    <row r="550" spans="1:21" s="94" customFormat="1" x14ac:dyDescent="0.2">
      <c r="A550" s="122"/>
      <c r="B550" s="125"/>
      <c r="C550" s="87" t="s">
        <v>758</v>
      </c>
      <c r="D550" s="28" t="s">
        <v>43</v>
      </c>
      <c r="E550" s="59">
        <v>821.8</v>
      </c>
      <c r="F550" s="122"/>
      <c r="G550" s="129"/>
      <c r="H550" s="90"/>
      <c r="I550" s="91"/>
      <c r="J550" s="92"/>
      <c r="K550" s="93"/>
      <c r="L550" s="93"/>
      <c r="M550" s="93"/>
      <c r="N550" s="93"/>
      <c r="O550" s="93"/>
      <c r="P550" s="93"/>
      <c r="Q550" s="93"/>
      <c r="R550" s="93"/>
      <c r="S550" s="191" t="s">
        <v>941</v>
      </c>
      <c r="T550" s="191" t="s">
        <v>941</v>
      </c>
      <c r="U550" s="192" t="s">
        <v>941</v>
      </c>
    </row>
    <row r="551" spans="1:21" s="94" customFormat="1" ht="126" x14ac:dyDescent="0.2">
      <c r="A551" s="86"/>
      <c r="B551" s="87" t="s">
        <v>179</v>
      </c>
      <c r="C551" s="87" t="s">
        <v>180</v>
      </c>
      <c r="D551" s="28" t="s">
        <v>43</v>
      </c>
      <c r="E551" s="59">
        <v>934</v>
      </c>
      <c r="F551" s="88">
        <v>5.76</v>
      </c>
      <c r="G551" s="89">
        <v>5379.84</v>
      </c>
      <c r="H551" s="90"/>
      <c r="I551" s="91"/>
      <c r="J551" s="92"/>
      <c r="K551" s="93"/>
      <c r="L551" s="93"/>
      <c r="M551" s="93"/>
      <c r="N551" s="93"/>
      <c r="O551" s="93"/>
      <c r="P551" s="93"/>
      <c r="Q551" s="93"/>
      <c r="R551" s="93"/>
      <c r="S551" s="191" t="s">
        <v>941</v>
      </c>
      <c r="T551" s="191" t="s">
        <v>941</v>
      </c>
      <c r="U551" s="192" t="s">
        <v>941</v>
      </c>
    </row>
    <row r="552" spans="1:21" s="94" customFormat="1" x14ac:dyDescent="0.2">
      <c r="A552" s="120"/>
      <c r="B552" s="123" t="s">
        <v>185</v>
      </c>
      <c r="C552" s="87" t="s">
        <v>759</v>
      </c>
      <c r="D552" s="28" t="s">
        <v>43</v>
      </c>
      <c r="E552" s="59">
        <v>5.52</v>
      </c>
      <c r="F552" s="126">
        <v>5.93</v>
      </c>
      <c r="G552" s="127">
        <v>108.22</v>
      </c>
      <c r="H552" s="90"/>
      <c r="I552" s="91"/>
      <c r="J552" s="92"/>
      <c r="K552" s="93"/>
      <c r="L552" s="93"/>
      <c r="M552" s="93"/>
      <c r="N552" s="93"/>
      <c r="O552" s="93"/>
      <c r="P552" s="93"/>
      <c r="Q552" s="93"/>
      <c r="R552" s="93"/>
      <c r="S552" s="191" t="s">
        <v>941</v>
      </c>
      <c r="T552" s="191" t="s">
        <v>941</v>
      </c>
      <c r="U552" s="192" t="s">
        <v>941</v>
      </c>
    </row>
    <row r="553" spans="1:21" s="94" customFormat="1" x14ac:dyDescent="0.2">
      <c r="A553" s="122"/>
      <c r="B553" s="125"/>
      <c r="C553" s="87" t="s">
        <v>188</v>
      </c>
      <c r="D553" s="28" t="s">
        <v>43</v>
      </c>
      <c r="E553" s="59">
        <v>12.73</v>
      </c>
      <c r="F553" s="122"/>
      <c r="G553" s="129"/>
      <c r="H553" s="90"/>
      <c r="I553" s="91"/>
      <c r="J553" s="92"/>
      <c r="K553" s="93"/>
      <c r="L553" s="93"/>
      <c r="M553" s="93"/>
      <c r="N553" s="93"/>
      <c r="O553" s="93"/>
      <c r="P553" s="93"/>
      <c r="Q553" s="93"/>
      <c r="R553" s="93"/>
      <c r="S553" s="191" t="s">
        <v>941</v>
      </c>
      <c r="T553" s="191" t="s">
        <v>941</v>
      </c>
      <c r="U553" s="192" t="s">
        <v>941</v>
      </c>
    </row>
    <row r="554" spans="1:21" s="94" customFormat="1" x14ac:dyDescent="0.2">
      <c r="A554" s="86"/>
      <c r="B554" s="87" t="s">
        <v>190</v>
      </c>
      <c r="C554" s="87" t="s">
        <v>191</v>
      </c>
      <c r="D554" s="28" t="s">
        <v>7</v>
      </c>
      <c r="E554" s="59">
        <v>2</v>
      </c>
      <c r="F554" s="88">
        <v>78.739999999999995</v>
      </c>
      <c r="G554" s="89">
        <v>157.47999999999999</v>
      </c>
      <c r="H554" s="90"/>
      <c r="I554" s="91"/>
      <c r="J554" s="92"/>
      <c r="K554" s="93"/>
      <c r="L554" s="93"/>
      <c r="M554" s="93"/>
      <c r="N554" s="93"/>
      <c r="O554" s="93"/>
      <c r="P554" s="93"/>
      <c r="Q554" s="93"/>
      <c r="R554" s="93"/>
      <c r="S554" s="191" t="s">
        <v>941</v>
      </c>
      <c r="T554" s="191" t="s">
        <v>941</v>
      </c>
      <c r="U554" s="192" t="s">
        <v>941</v>
      </c>
    </row>
    <row r="555" spans="1:21" s="94" customFormat="1" x14ac:dyDescent="0.2">
      <c r="A555" s="86"/>
      <c r="B555" s="87" t="s">
        <v>192</v>
      </c>
      <c r="C555" s="87" t="s">
        <v>193</v>
      </c>
      <c r="D555" s="28" t="s">
        <v>43</v>
      </c>
      <c r="E555" s="59">
        <v>4.8600000000000003</v>
      </c>
      <c r="F555" s="88">
        <v>5.1100000000000003</v>
      </c>
      <c r="G555" s="89">
        <v>24.83</v>
      </c>
      <c r="H555" s="90"/>
      <c r="I555" s="91"/>
      <c r="J555" s="92"/>
      <c r="K555" s="93"/>
      <c r="L555" s="93"/>
      <c r="M555" s="93"/>
      <c r="N555" s="93"/>
      <c r="O555" s="93"/>
      <c r="P555" s="93"/>
      <c r="Q555" s="93"/>
      <c r="R555" s="93"/>
      <c r="S555" s="191" t="s">
        <v>941</v>
      </c>
      <c r="T555" s="191" t="s">
        <v>941</v>
      </c>
      <c r="U555" s="192" t="s">
        <v>941</v>
      </c>
    </row>
    <row r="556" spans="1:21" s="94" customFormat="1" ht="31.5" x14ac:dyDescent="0.2">
      <c r="A556" s="86"/>
      <c r="B556" s="87" t="s">
        <v>195</v>
      </c>
      <c r="C556" s="87" t="s">
        <v>196</v>
      </c>
      <c r="D556" s="28" t="s">
        <v>42</v>
      </c>
      <c r="E556" s="59">
        <v>0.04</v>
      </c>
      <c r="F556" s="88">
        <v>97.5</v>
      </c>
      <c r="G556" s="89">
        <v>3.9</v>
      </c>
      <c r="H556" s="90"/>
      <c r="I556" s="91"/>
      <c r="J556" s="92"/>
      <c r="K556" s="93"/>
      <c r="L556" s="93"/>
      <c r="M556" s="93"/>
      <c r="N556" s="93"/>
      <c r="O556" s="93"/>
      <c r="P556" s="93"/>
      <c r="Q556" s="93"/>
      <c r="R556" s="93"/>
      <c r="S556" s="191" t="s">
        <v>941</v>
      </c>
      <c r="T556" s="191" t="s">
        <v>941</v>
      </c>
      <c r="U556" s="192" t="s">
        <v>941</v>
      </c>
    </row>
    <row r="557" spans="1:21" s="94" customFormat="1" x14ac:dyDescent="0.2">
      <c r="A557" s="86"/>
      <c r="B557" s="87" t="s">
        <v>197</v>
      </c>
      <c r="C557" s="87" t="s">
        <v>198</v>
      </c>
      <c r="D557" s="28" t="s">
        <v>7</v>
      </c>
      <c r="E557" s="59">
        <v>14</v>
      </c>
      <c r="F557" s="88">
        <v>1.26</v>
      </c>
      <c r="G557" s="89">
        <v>17.64</v>
      </c>
      <c r="H557" s="90"/>
      <c r="I557" s="91"/>
      <c r="J557" s="92"/>
      <c r="K557" s="93"/>
      <c r="L557" s="93"/>
      <c r="M557" s="93"/>
      <c r="N557" s="93"/>
      <c r="O557" s="93"/>
      <c r="P557" s="93"/>
      <c r="Q557" s="93"/>
      <c r="R557" s="93"/>
      <c r="S557" s="191" t="s">
        <v>941</v>
      </c>
      <c r="T557" s="191" t="s">
        <v>941</v>
      </c>
      <c r="U557" s="192" t="s">
        <v>941</v>
      </c>
    </row>
    <row r="558" spans="1:21" s="94" customFormat="1" ht="31.5" x14ac:dyDescent="0.2">
      <c r="A558" s="29" t="s">
        <v>804</v>
      </c>
      <c r="B558" s="112" t="s">
        <v>389</v>
      </c>
      <c r="C558" s="176"/>
      <c r="D558" s="27" t="s">
        <v>39</v>
      </c>
      <c r="E558" s="113"/>
      <c r="F558" s="114"/>
      <c r="G558" s="115">
        <f>SUM(G559:G609)</f>
        <v>214737.20999999993</v>
      </c>
      <c r="H558" s="116"/>
      <c r="I558" s="117"/>
      <c r="J558" s="118"/>
      <c r="K558" s="119"/>
      <c r="L558" s="119"/>
      <c r="M558" s="119"/>
      <c r="N558" s="119"/>
      <c r="O558" s="119"/>
      <c r="P558" s="119"/>
      <c r="Q558" s="119"/>
      <c r="R558" s="119"/>
      <c r="S558" s="197" t="s">
        <v>941</v>
      </c>
      <c r="T558" s="197" t="s">
        <v>941</v>
      </c>
      <c r="U558" s="198" t="s">
        <v>941</v>
      </c>
    </row>
    <row r="559" spans="1:21" s="94" customFormat="1" ht="31.5" x14ac:dyDescent="0.2">
      <c r="A559" s="86"/>
      <c r="B559" s="87" t="s">
        <v>199</v>
      </c>
      <c r="C559" s="87" t="s">
        <v>490</v>
      </c>
      <c r="D559" s="28" t="s">
        <v>41</v>
      </c>
      <c r="E559" s="59">
        <v>12977</v>
      </c>
      <c r="F559" s="88">
        <v>0.33</v>
      </c>
      <c r="G559" s="89">
        <v>4282.41</v>
      </c>
      <c r="H559" s="90"/>
      <c r="I559" s="91"/>
      <c r="J559" s="92"/>
      <c r="K559" s="93"/>
      <c r="L559" s="93"/>
      <c r="M559" s="93"/>
      <c r="N559" s="93"/>
      <c r="O559" s="93"/>
      <c r="P559" s="93"/>
      <c r="Q559" s="93"/>
      <c r="R559" s="93"/>
      <c r="S559" s="191" t="s">
        <v>941</v>
      </c>
      <c r="T559" s="191" t="s">
        <v>941</v>
      </c>
      <c r="U559" s="192" t="s">
        <v>941</v>
      </c>
    </row>
    <row r="560" spans="1:21" s="94" customFormat="1" ht="31.5" x14ac:dyDescent="0.2">
      <c r="A560" s="86"/>
      <c r="B560" s="87" t="s">
        <v>760</v>
      </c>
      <c r="C560" s="87" t="s">
        <v>202</v>
      </c>
      <c r="D560" s="28" t="s">
        <v>212</v>
      </c>
      <c r="E560" s="59">
        <v>1474.46</v>
      </c>
      <c r="F560" s="88">
        <v>28.5</v>
      </c>
      <c r="G560" s="89">
        <v>42022.11</v>
      </c>
      <c r="H560" s="90"/>
      <c r="I560" s="91"/>
      <c r="J560" s="92"/>
      <c r="K560" s="93"/>
      <c r="L560" s="93"/>
      <c r="M560" s="93"/>
      <c r="N560" s="93"/>
      <c r="O560" s="93"/>
      <c r="P560" s="93"/>
      <c r="Q560" s="93"/>
      <c r="R560" s="93"/>
      <c r="S560" s="191" t="s">
        <v>941</v>
      </c>
      <c r="T560" s="191" t="s">
        <v>941</v>
      </c>
      <c r="U560" s="192" t="s">
        <v>941</v>
      </c>
    </row>
    <row r="561" spans="1:21" s="94" customFormat="1" x14ac:dyDescent="0.2">
      <c r="A561" s="120"/>
      <c r="B561" s="123" t="s">
        <v>208</v>
      </c>
      <c r="C561" s="87" t="s">
        <v>761</v>
      </c>
      <c r="D561" s="28" t="s">
        <v>41</v>
      </c>
      <c r="E561" s="59">
        <v>240</v>
      </c>
      <c r="F561" s="126">
        <v>14.96</v>
      </c>
      <c r="G561" s="127">
        <v>32531.87</v>
      </c>
      <c r="H561" s="90"/>
      <c r="I561" s="91"/>
      <c r="J561" s="92"/>
      <c r="K561" s="93"/>
      <c r="L561" s="93"/>
      <c r="M561" s="93"/>
      <c r="N561" s="93"/>
      <c r="O561" s="93"/>
      <c r="P561" s="93"/>
      <c r="Q561" s="93"/>
      <c r="R561" s="93"/>
      <c r="S561" s="191" t="s">
        <v>941</v>
      </c>
      <c r="T561" s="191" t="s">
        <v>941</v>
      </c>
      <c r="U561" s="192" t="s">
        <v>941</v>
      </c>
    </row>
    <row r="562" spans="1:21" s="94" customFormat="1" x14ac:dyDescent="0.2">
      <c r="A562" s="121"/>
      <c r="B562" s="124"/>
      <c r="C562" s="87" t="s">
        <v>210</v>
      </c>
      <c r="D562" s="28" t="s">
        <v>41</v>
      </c>
      <c r="E562" s="59">
        <v>1934.59</v>
      </c>
      <c r="F562" s="121"/>
      <c r="G562" s="128"/>
      <c r="H562" s="90"/>
      <c r="I562" s="91"/>
      <c r="J562" s="92"/>
      <c r="K562" s="93"/>
      <c r="L562" s="93"/>
      <c r="M562" s="93"/>
      <c r="N562" s="93"/>
      <c r="O562" s="93"/>
      <c r="P562" s="93"/>
      <c r="Q562" s="93"/>
      <c r="R562" s="93"/>
      <c r="S562" s="191" t="s">
        <v>941</v>
      </c>
      <c r="T562" s="191" t="s">
        <v>941</v>
      </c>
      <c r="U562" s="192" t="s">
        <v>941</v>
      </c>
    </row>
    <row r="563" spans="1:21" s="94" customFormat="1" x14ac:dyDescent="0.2">
      <c r="A563" s="122"/>
      <c r="B563" s="125"/>
      <c r="C563" s="87" t="s">
        <v>211</v>
      </c>
      <c r="D563" s="28" t="s">
        <v>212</v>
      </c>
      <c r="E563" s="59">
        <v>403.92</v>
      </c>
      <c r="F563" s="122"/>
      <c r="G563" s="129"/>
      <c r="H563" s="90"/>
      <c r="I563" s="91"/>
      <c r="J563" s="92"/>
      <c r="K563" s="93"/>
      <c r="L563" s="93"/>
      <c r="M563" s="93"/>
      <c r="N563" s="93"/>
      <c r="O563" s="93"/>
      <c r="P563" s="93"/>
      <c r="Q563" s="93"/>
      <c r="R563" s="93"/>
      <c r="S563" s="191" t="s">
        <v>941</v>
      </c>
      <c r="T563" s="191" t="s">
        <v>941</v>
      </c>
      <c r="U563" s="192" t="s">
        <v>941</v>
      </c>
    </row>
    <row r="564" spans="1:21" s="94" customFormat="1" x14ac:dyDescent="0.2">
      <c r="A564" s="120"/>
      <c r="B564" s="123" t="s">
        <v>762</v>
      </c>
      <c r="C564" s="87" t="s">
        <v>210</v>
      </c>
      <c r="D564" s="28" t="s">
        <v>41</v>
      </c>
      <c r="E564" s="59">
        <v>1409.84</v>
      </c>
      <c r="F564" s="126">
        <v>19.100000000000001</v>
      </c>
      <c r="G564" s="127">
        <v>26927.94</v>
      </c>
      <c r="H564" s="90"/>
      <c r="I564" s="91"/>
      <c r="J564" s="92"/>
      <c r="K564" s="93"/>
      <c r="L564" s="93"/>
      <c r="M564" s="93"/>
      <c r="N564" s="93"/>
      <c r="O564" s="93"/>
      <c r="P564" s="93"/>
      <c r="Q564" s="93"/>
      <c r="R564" s="93"/>
      <c r="S564" s="191" t="s">
        <v>941</v>
      </c>
      <c r="T564" s="191" t="s">
        <v>941</v>
      </c>
      <c r="U564" s="192" t="s">
        <v>941</v>
      </c>
    </row>
    <row r="565" spans="1:21" s="94" customFormat="1" x14ac:dyDescent="0.2">
      <c r="A565" s="121"/>
      <c r="B565" s="124"/>
      <c r="C565" s="87" t="s">
        <v>211</v>
      </c>
      <c r="D565" s="28" t="s">
        <v>212</v>
      </c>
      <c r="E565" s="59">
        <v>398.69</v>
      </c>
      <c r="F565" s="121"/>
      <c r="G565" s="128"/>
      <c r="H565" s="90"/>
      <c r="I565" s="91"/>
      <c r="J565" s="92"/>
      <c r="K565" s="93"/>
      <c r="L565" s="93"/>
      <c r="M565" s="93"/>
      <c r="N565" s="93"/>
      <c r="O565" s="93"/>
      <c r="P565" s="93"/>
      <c r="Q565" s="93"/>
      <c r="R565" s="93"/>
      <c r="S565" s="191" t="s">
        <v>941</v>
      </c>
      <c r="T565" s="191" t="s">
        <v>941</v>
      </c>
      <c r="U565" s="192" t="s">
        <v>941</v>
      </c>
    </row>
    <row r="566" spans="1:21" s="94" customFormat="1" x14ac:dyDescent="0.2">
      <c r="A566" s="121"/>
      <c r="B566" s="124"/>
      <c r="C566" s="87" t="s">
        <v>215</v>
      </c>
      <c r="D566" s="28" t="s">
        <v>43</v>
      </c>
      <c r="E566" s="59">
        <v>227</v>
      </c>
      <c r="F566" s="121"/>
      <c r="G566" s="128"/>
      <c r="H566" s="90"/>
      <c r="I566" s="91"/>
      <c r="J566" s="92"/>
      <c r="K566" s="93"/>
      <c r="L566" s="93"/>
      <c r="M566" s="93"/>
      <c r="N566" s="93"/>
      <c r="O566" s="93"/>
      <c r="P566" s="93"/>
      <c r="Q566" s="93"/>
      <c r="R566" s="93"/>
      <c r="S566" s="191" t="s">
        <v>941</v>
      </c>
      <c r="T566" s="191" t="s">
        <v>941</v>
      </c>
      <c r="U566" s="192" t="s">
        <v>941</v>
      </c>
    </row>
    <row r="567" spans="1:21" s="94" customFormat="1" x14ac:dyDescent="0.2">
      <c r="A567" s="121"/>
      <c r="B567" s="124"/>
      <c r="C567" s="87" t="s">
        <v>217</v>
      </c>
      <c r="D567" s="28" t="s">
        <v>212</v>
      </c>
      <c r="E567" s="59">
        <v>0.33200000000000002</v>
      </c>
      <c r="F567" s="121"/>
      <c r="G567" s="128"/>
      <c r="H567" s="90"/>
      <c r="I567" s="91"/>
      <c r="J567" s="92"/>
      <c r="K567" s="93"/>
      <c r="L567" s="93"/>
      <c r="M567" s="93"/>
      <c r="N567" s="93"/>
      <c r="O567" s="93"/>
      <c r="P567" s="93"/>
      <c r="Q567" s="93"/>
      <c r="R567" s="93"/>
      <c r="S567" s="191" t="s">
        <v>941</v>
      </c>
      <c r="T567" s="191" t="s">
        <v>941</v>
      </c>
      <c r="U567" s="192" t="s">
        <v>941</v>
      </c>
    </row>
    <row r="568" spans="1:21" s="94" customFormat="1" x14ac:dyDescent="0.2">
      <c r="A568" s="122"/>
      <c r="B568" s="125"/>
      <c r="C568" s="87" t="s">
        <v>218</v>
      </c>
      <c r="D568" s="28" t="s">
        <v>6</v>
      </c>
      <c r="E568" s="59">
        <v>263.39999999999998</v>
      </c>
      <c r="F568" s="122"/>
      <c r="G568" s="129"/>
      <c r="H568" s="90"/>
      <c r="I568" s="91"/>
      <c r="J568" s="92"/>
      <c r="K568" s="93"/>
      <c r="L568" s="93"/>
      <c r="M568" s="93"/>
      <c r="N568" s="93"/>
      <c r="O568" s="93"/>
      <c r="P568" s="93"/>
      <c r="Q568" s="93"/>
      <c r="R568" s="93"/>
      <c r="S568" s="191" t="s">
        <v>941</v>
      </c>
      <c r="T568" s="191" t="s">
        <v>941</v>
      </c>
      <c r="U568" s="192" t="s">
        <v>941</v>
      </c>
    </row>
    <row r="569" spans="1:21" s="94" customFormat="1" x14ac:dyDescent="0.2">
      <c r="A569" s="120"/>
      <c r="B569" s="123" t="s">
        <v>162</v>
      </c>
      <c r="C569" s="87" t="s">
        <v>763</v>
      </c>
      <c r="D569" s="28" t="s">
        <v>41</v>
      </c>
      <c r="E569" s="59">
        <v>1398.87</v>
      </c>
      <c r="F569" s="126">
        <v>20.96</v>
      </c>
      <c r="G569" s="127">
        <v>29320.32</v>
      </c>
      <c r="H569" s="90"/>
      <c r="I569" s="91"/>
      <c r="J569" s="92"/>
      <c r="K569" s="93"/>
      <c r="L569" s="93"/>
      <c r="M569" s="93"/>
      <c r="N569" s="93"/>
      <c r="O569" s="93"/>
      <c r="P569" s="93"/>
      <c r="Q569" s="93"/>
      <c r="R569" s="93"/>
      <c r="S569" s="191" t="s">
        <v>941</v>
      </c>
      <c r="T569" s="191" t="s">
        <v>941</v>
      </c>
      <c r="U569" s="192" t="s">
        <v>941</v>
      </c>
    </row>
    <row r="570" spans="1:21" s="94" customFormat="1" x14ac:dyDescent="0.2">
      <c r="A570" s="121"/>
      <c r="B570" s="124"/>
      <c r="C570" s="87" t="s">
        <v>211</v>
      </c>
      <c r="D570" s="28" t="s">
        <v>212</v>
      </c>
      <c r="E570" s="59">
        <v>442.99</v>
      </c>
      <c r="F570" s="121"/>
      <c r="G570" s="128"/>
      <c r="H570" s="90"/>
      <c r="I570" s="91"/>
      <c r="J570" s="92"/>
      <c r="K570" s="93"/>
      <c r="L570" s="93"/>
      <c r="M570" s="93"/>
      <c r="N570" s="93"/>
      <c r="O570" s="93"/>
      <c r="P570" s="93"/>
      <c r="Q570" s="93"/>
      <c r="R570" s="93"/>
      <c r="S570" s="191" t="s">
        <v>941</v>
      </c>
      <c r="T570" s="191" t="s">
        <v>941</v>
      </c>
      <c r="U570" s="192" t="s">
        <v>941</v>
      </c>
    </row>
    <row r="571" spans="1:21" s="94" customFormat="1" x14ac:dyDescent="0.2">
      <c r="A571" s="121"/>
      <c r="B571" s="124"/>
      <c r="C571" s="87" t="s">
        <v>217</v>
      </c>
      <c r="D571" s="28" t="s">
        <v>212</v>
      </c>
      <c r="E571" s="59">
        <v>1.2</v>
      </c>
      <c r="F571" s="121"/>
      <c r="G571" s="128"/>
      <c r="H571" s="90"/>
      <c r="I571" s="91"/>
      <c r="J571" s="92"/>
      <c r="K571" s="93"/>
      <c r="L571" s="93"/>
      <c r="M571" s="93"/>
      <c r="N571" s="93"/>
      <c r="O571" s="93"/>
      <c r="P571" s="93"/>
      <c r="Q571" s="93"/>
      <c r="R571" s="93"/>
      <c r="S571" s="191" t="s">
        <v>941</v>
      </c>
      <c r="T571" s="191" t="s">
        <v>941</v>
      </c>
      <c r="U571" s="192" t="s">
        <v>941</v>
      </c>
    </row>
    <row r="572" spans="1:21" s="94" customFormat="1" x14ac:dyDescent="0.2">
      <c r="A572" s="122"/>
      <c r="B572" s="125"/>
      <c r="C572" s="87" t="s">
        <v>220</v>
      </c>
      <c r="D572" s="28" t="s">
        <v>212</v>
      </c>
      <c r="E572" s="59">
        <v>2.82</v>
      </c>
      <c r="F572" s="122"/>
      <c r="G572" s="129"/>
      <c r="H572" s="90"/>
      <c r="I572" s="91"/>
      <c r="J572" s="92"/>
      <c r="K572" s="93"/>
      <c r="L572" s="93"/>
      <c r="M572" s="93"/>
      <c r="N572" s="93"/>
      <c r="O572" s="93"/>
      <c r="P572" s="93"/>
      <c r="Q572" s="93"/>
      <c r="R572" s="93"/>
      <c r="S572" s="191" t="s">
        <v>941</v>
      </c>
      <c r="T572" s="191" t="s">
        <v>941</v>
      </c>
      <c r="U572" s="192" t="s">
        <v>941</v>
      </c>
    </row>
    <row r="573" spans="1:21" s="94" customFormat="1" x14ac:dyDescent="0.2">
      <c r="A573" s="86"/>
      <c r="B573" s="87" t="s">
        <v>764</v>
      </c>
      <c r="C573" s="87" t="s">
        <v>765</v>
      </c>
      <c r="D573" s="28" t="s">
        <v>41</v>
      </c>
      <c r="E573" s="59">
        <v>945</v>
      </c>
      <c r="F573" s="88">
        <v>7.22</v>
      </c>
      <c r="G573" s="89">
        <v>6822.9</v>
      </c>
      <c r="H573" s="90"/>
      <c r="I573" s="91"/>
      <c r="J573" s="92"/>
      <c r="K573" s="93"/>
      <c r="L573" s="93"/>
      <c r="M573" s="93"/>
      <c r="N573" s="93"/>
      <c r="O573" s="93"/>
      <c r="P573" s="93"/>
      <c r="Q573" s="93"/>
      <c r="R573" s="93"/>
      <c r="S573" s="191" t="s">
        <v>941</v>
      </c>
      <c r="T573" s="191" t="s">
        <v>941</v>
      </c>
      <c r="U573" s="192" t="s">
        <v>941</v>
      </c>
    </row>
    <row r="574" spans="1:21" s="94" customFormat="1" x14ac:dyDescent="0.2">
      <c r="A574" s="86"/>
      <c r="B574" s="87" t="s">
        <v>766</v>
      </c>
      <c r="C574" s="87" t="s">
        <v>767</v>
      </c>
      <c r="D574" s="28" t="s">
        <v>41</v>
      </c>
      <c r="E574" s="59">
        <v>120.5</v>
      </c>
      <c r="F574" s="88">
        <v>4.96</v>
      </c>
      <c r="G574" s="89">
        <v>597.67999999999995</v>
      </c>
      <c r="H574" s="90"/>
      <c r="I574" s="91"/>
      <c r="J574" s="92"/>
      <c r="K574" s="93"/>
      <c r="L574" s="93"/>
      <c r="M574" s="93"/>
      <c r="N574" s="93"/>
      <c r="O574" s="93"/>
      <c r="P574" s="93"/>
      <c r="Q574" s="93"/>
      <c r="R574" s="93"/>
      <c r="S574" s="191" t="s">
        <v>941</v>
      </c>
      <c r="T574" s="191" t="s">
        <v>941</v>
      </c>
      <c r="U574" s="192" t="s">
        <v>941</v>
      </c>
    </row>
    <row r="575" spans="1:21" s="94" customFormat="1" x14ac:dyDescent="0.2">
      <c r="A575" s="120"/>
      <c r="B575" s="123" t="s">
        <v>768</v>
      </c>
      <c r="C575" s="87" t="s">
        <v>763</v>
      </c>
      <c r="D575" s="28" t="s">
        <v>41</v>
      </c>
      <c r="E575" s="59">
        <v>161.4</v>
      </c>
      <c r="F575" s="126">
        <v>14.89</v>
      </c>
      <c r="G575" s="127">
        <v>2403.25</v>
      </c>
      <c r="H575" s="90"/>
      <c r="I575" s="91"/>
      <c r="J575" s="92"/>
      <c r="K575" s="93"/>
      <c r="L575" s="93"/>
      <c r="M575" s="93"/>
      <c r="N575" s="93"/>
      <c r="O575" s="93"/>
      <c r="P575" s="93"/>
      <c r="Q575" s="93"/>
      <c r="R575" s="93"/>
      <c r="S575" s="191" t="s">
        <v>941</v>
      </c>
      <c r="T575" s="191" t="s">
        <v>941</v>
      </c>
      <c r="U575" s="192" t="s">
        <v>941</v>
      </c>
    </row>
    <row r="576" spans="1:21" s="94" customFormat="1" x14ac:dyDescent="0.2">
      <c r="A576" s="122"/>
      <c r="B576" s="125"/>
      <c r="C576" s="87" t="s">
        <v>211</v>
      </c>
      <c r="D576" s="28" t="s">
        <v>212</v>
      </c>
      <c r="E576" s="59">
        <v>27.05</v>
      </c>
      <c r="F576" s="122"/>
      <c r="G576" s="129"/>
      <c r="H576" s="90"/>
      <c r="I576" s="91"/>
      <c r="J576" s="92"/>
      <c r="K576" s="93"/>
      <c r="L576" s="93"/>
      <c r="M576" s="93"/>
      <c r="N576" s="93"/>
      <c r="O576" s="93"/>
      <c r="P576" s="93"/>
      <c r="Q576" s="93"/>
      <c r="R576" s="93"/>
      <c r="S576" s="191" t="s">
        <v>941</v>
      </c>
      <c r="T576" s="191" t="s">
        <v>941</v>
      </c>
      <c r="U576" s="192" t="s">
        <v>941</v>
      </c>
    </row>
    <row r="577" spans="1:21" s="94" customFormat="1" x14ac:dyDescent="0.2">
      <c r="A577" s="120"/>
      <c r="B577" s="123" t="s">
        <v>223</v>
      </c>
      <c r="C577" s="87" t="s">
        <v>763</v>
      </c>
      <c r="D577" s="28" t="s">
        <v>41</v>
      </c>
      <c r="E577" s="59">
        <v>0.36</v>
      </c>
      <c r="F577" s="126">
        <v>467.5</v>
      </c>
      <c r="G577" s="127">
        <v>168.3</v>
      </c>
      <c r="H577" s="90"/>
      <c r="I577" s="91"/>
      <c r="J577" s="92"/>
      <c r="K577" s="93"/>
      <c r="L577" s="93"/>
      <c r="M577" s="93"/>
      <c r="N577" s="93"/>
      <c r="O577" s="93"/>
      <c r="P577" s="93"/>
      <c r="Q577" s="93"/>
      <c r="R577" s="93"/>
      <c r="S577" s="191" t="s">
        <v>941</v>
      </c>
      <c r="T577" s="191" t="s">
        <v>941</v>
      </c>
      <c r="U577" s="192" t="s">
        <v>941</v>
      </c>
    </row>
    <row r="578" spans="1:21" s="94" customFormat="1" x14ac:dyDescent="0.2">
      <c r="A578" s="121"/>
      <c r="B578" s="124"/>
      <c r="C578" s="87" t="s">
        <v>211</v>
      </c>
      <c r="D578" s="28" t="s">
        <v>212</v>
      </c>
      <c r="E578" s="59">
        <v>3.488</v>
      </c>
      <c r="F578" s="121"/>
      <c r="G578" s="128"/>
      <c r="H578" s="90"/>
      <c r="I578" s="91"/>
      <c r="J578" s="92"/>
      <c r="K578" s="93"/>
      <c r="L578" s="93"/>
      <c r="M578" s="93"/>
      <c r="N578" s="93"/>
      <c r="O578" s="93"/>
      <c r="P578" s="93"/>
      <c r="Q578" s="93"/>
      <c r="R578" s="93"/>
      <c r="S578" s="191" t="s">
        <v>941</v>
      </c>
      <c r="T578" s="191" t="s">
        <v>941</v>
      </c>
      <c r="U578" s="192" t="s">
        <v>941</v>
      </c>
    </row>
    <row r="579" spans="1:21" s="94" customFormat="1" x14ac:dyDescent="0.2">
      <c r="A579" s="122"/>
      <c r="B579" s="125"/>
      <c r="C579" s="87" t="s">
        <v>217</v>
      </c>
      <c r="D579" s="28" t="s">
        <v>212</v>
      </c>
      <c r="E579" s="59">
        <v>1.0880000000000001</v>
      </c>
      <c r="F579" s="122"/>
      <c r="G579" s="129"/>
      <c r="H579" s="90"/>
      <c r="I579" s="91"/>
      <c r="J579" s="92"/>
      <c r="K579" s="93"/>
      <c r="L579" s="93"/>
      <c r="M579" s="93"/>
      <c r="N579" s="93"/>
      <c r="O579" s="93"/>
      <c r="P579" s="93"/>
      <c r="Q579" s="93"/>
      <c r="R579" s="93"/>
      <c r="S579" s="191" t="s">
        <v>941</v>
      </c>
      <c r="T579" s="191" t="s">
        <v>941</v>
      </c>
      <c r="U579" s="192" t="s">
        <v>941</v>
      </c>
    </row>
    <row r="580" spans="1:21" s="94" customFormat="1" x14ac:dyDescent="0.2">
      <c r="A580" s="120"/>
      <c r="B580" s="123" t="s">
        <v>769</v>
      </c>
      <c r="C580" s="87" t="s">
        <v>763</v>
      </c>
      <c r="D580" s="28" t="s">
        <v>41</v>
      </c>
      <c r="E580" s="59">
        <v>1132.4000000000001</v>
      </c>
      <c r="F580" s="126">
        <v>19.170000000000002</v>
      </c>
      <c r="G580" s="127">
        <v>21708.11</v>
      </c>
      <c r="H580" s="90"/>
      <c r="I580" s="91"/>
      <c r="J580" s="92"/>
      <c r="K580" s="93"/>
      <c r="L580" s="93"/>
      <c r="M580" s="93"/>
      <c r="N580" s="93"/>
      <c r="O580" s="93"/>
      <c r="P580" s="93"/>
      <c r="Q580" s="93"/>
      <c r="R580" s="93"/>
      <c r="S580" s="191" t="s">
        <v>941</v>
      </c>
      <c r="T580" s="191" t="s">
        <v>941</v>
      </c>
      <c r="U580" s="192" t="s">
        <v>941</v>
      </c>
    </row>
    <row r="581" spans="1:21" s="94" customFormat="1" x14ac:dyDescent="0.2">
      <c r="A581" s="121"/>
      <c r="B581" s="124"/>
      <c r="C581" s="87" t="s">
        <v>211</v>
      </c>
      <c r="D581" s="28" t="s">
        <v>212</v>
      </c>
      <c r="E581" s="59">
        <v>171.024</v>
      </c>
      <c r="F581" s="121"/>
      <c r="G581" s="128"/>
      <c r="H581" s="90"/>
      <c r="I581" s="91"/>
      <c r="J581" s="92"/>
      <c r="K581" s="93"/>
      <c r="L581" s="93"/>
      <c r="M581" s="93"/>
      <c r="N581" s="93"/>
      <c r="O581" s="93"/>
      <c r="P581" s="93"/>
      <c r="Q581" s="93"/>
      <c r="R581" s="93"/>
      <c r="S581" s="191" t="s">
        <v>941</v>
      </c>
      <c r="T581" s="191" t="s">
        <v>941</v>
      </c>
      <c r="U581" s="192" t="s">
        <v>941</v>
      </c>
    </row>
    <row r="582" spans="1:21" s="94" customFormat="1" x14ac:dyDescent="0.2">
      <c r="A582" s="121"/>
      <c r="B582" s="124"/>
      <c r="C582" s="87" t="s">
        <v>525</v>
      </c>
      <c r="D582" s="28" t="s">
        <v>212</v>
      </c>
      <c r="E582" s="59">
        <v>19.844000000000001</v>
      </c>
      <c r="F582" s="121"/>
      <c r="G582" s="128"/>
      <c r="H582" s="90"/>
      <c r="I582" s="91"/>
      <c r="J582" s="92"/>
      <c r="K582" s="93"/>
      <c r="L582" s="93"/>
      <c r="M582" s="93"/>
      <c r="N582" s="93"/>
      <c r="O582" s="93"/>
      <c r="P582" s="93"/>
      <c r="Q582" s="93"/>
      <c r="R582" s="93"/>
      <c r="S582" s="191" t="s">
        <v>941</v>
      </c>
      <c r="T582" s="191" t="s">
        <v>941</v>
      </c>
      <c r="U582" s="192" t="s">
        <v>941</v>
      </c>
    </row>
    <row r="583" spans="1:21" s="94" customFormat="1" x14ac:dyDescent="0.2">
      <c r="A583" s="121"/>
      <c r="B583" s="124"/>
      <c r="C583" s="87" t="s">
        <v>217</v>
      </c>
      <c r="D583" s="28" t="s">
        <v>212</v>
      </c>
      <c r="E583" s="59">
        <v>4.0199999999999996</v>
      </c>
      <c r="F583" s="121"/>
      <c r="G583" s="128"/>
      <c r="H583" s="90"/>
      <c r="I583" s="91"/>
      <c r="J583" s="92"/>
      <c r="K583" s="93"/>
      <c r="L583" s="93"/>
      <c r="M583" s="93"/>
      <c r="N583" s="93"/>
      <c r="O583" s="93"/>
      <c r="P583" s="93"/>
      <c r="Q583" s="93"/>
      <c r="R583" s="93"/>
      <c r="S583" s="191" t="s">
        <v>941</v>
      </c>
      <c r="T583" s="191" t="s">
        <v>941</v>
      </c>
      <c r="U583" s="192" t="s">
        <v>941</v>
      </c>
    </row>
    <row r="584" spans="1:21" s="94" customFormat="1" x14ac:dyDescent="0.2">
      <c r="A584" s="122"/>
      <c r="B584" s="125"/>
      <c r="C584" s="87" t="s">
        <v>770</v>
      </c>
      <c r="D584" s="28" t="s">
        <v>41</v>
      </c>
      <c r="E584" s="59">
        <v>63</v>
      </c>
      <c r="F584" s="122"/>
      <c r="G584" s="129"/>
      <c r="H584" s="90"/>
      <c r="I584" s="91"/>
      <c r="J584" s="92"/>
      <c r="K584" s="93"/>
      <c r="L584" s="93"/>
      <c r="M584" s="93"/>
      <c r="N584" s="93"/>
      <c r="O584" s="93"/>
      <c r="P584" s="93"/>
      <c r="Q584" s="93"/>
      <c r="R584" s="93"/>
      <c r="S584" s="191" t="s">
        <v>941</v>
      </c>
      <c r="T584" s="191" t="s">
        <v>941</v>
      </c>
      <c r="U584" s="192" t="s">
        <v>941</v>
      </c>
    </row>
    <row r="585" spans="1:21" s="94" customFormat="1" x14ac:dyDescent="0.2">
      <c r="A585" s="120"/>
      <c r="B585" s="123" t="s">
        <v>771</v>
      </c>
      <c r="C585" s="87" t="s">
        <v>219</v>
      </c>
      <c r="D585" s="28" t="s">
        <v>41</v>
      </c>
      <c r="E585" s="59">
        <v>31.9</v>
      </c>
      <c r="F585" s="126">
        <v>20.14</v>
      </c>
      <c r="G585" s="127">
        <v>642.47</v>
      </c>
      <c r="H585" s="90"/>
      <c r="I585" s="91"/>
      <c r="J585" s="92"/>
      <c r="K585" s="93"/>
      <c r="L585" s="93"/>
      <c r="M585" s="93"/>
      <c r="N585" s="93"/>
      <c r="O585" s="93"/>
      <c r="P585" s="93"/>
      <c r="Q585" s="93"/>
      <c r="R585" s="93"/>
      <c r="S585" s="191" t="s">
        <v>941</v>
      </c>
      <c r="T585" s="191" t="s">
        <v>941</v>
      </c>
      <c r="U585" s="192" t="s">
        <v>941</v>
      </c>
    </row>
    <row r="586" spans="1:21" s="94" customFormat="1" x14ac:dyDescent="0.2">
      <c r="A586" s="122"/>
      <c r="B586" s="125"/>
      <c r="C586" s="87" t="s">
        <v>211</v>
      </c>
      <c r="D586" s="28" t="s">
        <v>212</v>
      </c>
      <c r="E586" s="59">
        <v>4.3860000000000001</v>
      </c>
      <c r="F586" s="122"/>
      <c r="G586" s="129"/>
      <c r="H586" s="90"/>
      <c r="I586" s="91"/>
      <c r="J586" s="92"/>
      <c r="K586" s="93"/>
      <c r="L586" s="93"/>
      <c r="M586" s="93"/>
      <c r="N586" s="93"/>
      <c r="O586" s="93"/>
      <c r="P586" s="93"/>
      <c r="Q586" s="93"/>
      <c r="R586" s="93"/>
      <c r="S586" s="191" t="s">
        <v>941</v>
      </c>
      <c r="T586" s="191" t="s">
        <v>941</v>
      </c>
      <c r="U586" s="192" t="s">
        <v>941</v>
      </c>
    </row>
    <row r="587" spans="1:21" s="94" customFormat="1" x14ac:dyDescent="0.2">
      <c r="A587" s="120"/>
      <c r="B587" s="123" t="s">
        <v>238</v>
      </c>
      <c r="C587" s="87" t="s">
        <v>219</v>
      </c>
      <c r="D587" s="28" t="s">
        <v>41</v>
      </c>
      <c r="E587" s="59">
        <v>50</v>
      </c>
      <c r="F587" s="126">
        <v>31.56</v>
      </c>
      <c r="G587" s="127">
        <v>1578</v>
      </c>
      <c r="H587" s="90"/>
      <c r="I587" s="91"/>
      <c r="J587" s="92"/>
      <c r="K587" s="93"/>
      <c r="L587" s="93"/>
      <c r="M587" s="93"/>
      <c r="N587" s="93"/>
      <c r="O587" s="93"/>
      <c r="P587" s="93"/>
      <c r="Q587" s="93"/>
      <c r="R587" s="93"/>
      <c r="S587" s="191" t="s">
        <v>941</v>
      </c>
      <c r="T587" s="191" t="s">
        <v>941</v>
      </c>
      <c r="U587" s="192" t="s">
        <v>941</v>
      </c>
    </row>
    <row r="588" spans="1:21" s="94" customFormat="1" x14ac:dyDescent="0.2">
      <c r="A588" s="121"/>
      <c r="B588" s="124"/>
      <c r="C588" s="87" t="s">
        <v>506</v>
      </c>
      <c r="D588" s="28" t="s">
        <v>212</v>
      </c>
      <c r="E588" s="59">
        <v>7.0679999999999996</v>
      </c>
      <c r="F588" s="121"/>
      <c r="G588" s="128"/>
      <c r="H588" s="90"/>
      <c r="I588" s="91"/>
      <c r="J588" s="92"/>
      <c r="K588" s="93"/>
      <c r="L588" s="93"/>
      <c r="M588" s="93"/>
      <c r="N588" s="93"/>
      <c r="O588" s="93"/>
      <c r="P588" s="93"/>
      <c r="Q588" s="93"/>
      <c r="R588" s="93"/>
      <c r="S588" s="191" t="s">
        <v>941</v>
      </c>
      <c r="T588" s="191" t="s">
        <v>941</v>
      </c>
      <c r="U588" s="192" t="s">
        <v>941</v>
      </c>
    </row>
    <row r="589" spans="1:21" s="94" customFormat="1" x14ac:dyDescent="0.2">
      <c r="A589" s="122"/>
      <c r="B589" s="125"/>
      <c r="C589" s="87" t="s">
        <v>239</v>
      </c>
      <c r="D589" s="28" t="s">
        <v>43</v>
      </c>
      <c r="E589" s="59">
        <v>215</v>
      </c>
      <c r="F589" s="122"/>
      <c r="G589" s="129"/>
      <c r="H589" s="90"/>
      <c r="I589" s="91"/>
      <c r="J589" s="92"/>
      <c r="K589" s="93"/>
      <c r="L589" s="93"/>
      <c r="M589" s="93"/>
      <c r="N589" s="93"/>
      <c r="O589" s="93"/>
      <c r="P589" s="93"/>
      <c r="Q589" s="93"/>
      <c r="R589" s="93"/>
      <c r="S589" s="191" t="s">
        <v>941</v>
      </c>
      <c r="T589" s="191" t="s">
        <v>941</v>
      </c>
      <c r="U589" s="192" t="s">
        <v>941</v>
      </c>
    </row>
    <row r="590" spans="1:21" s="94" customFormat="1" x14ac:dyDescent="0.2">
      <c r="A590" s="120"/>
      <c r="B590" s="123" t="s">
        <v>224</v>
      </c>
      <c r="C590" s="87" t="s">
        <v>772</v>
      </c>
      <c r="D590" s="28" t="s">
        <v>212</v>
      </c>
      <c r="E590" s="59">
        <v>0.42099999999999999</v>
      </c>
      <c r="F590" s="126">
        <v>175.72</v>
      </c>
      <c r="G590" s="127">
        <v>312.95999999999998</v>
      </c>
      <c r="H590" s="90"/>
      <c r="I590" s="91"/>
      <c r="J590" s="92"/>
      <c r="K590" s="93"/>
      <c r="L590" s="93"/>
      <c r="M590" s="93"/>
      <c r="N590" s="93"/>
      <c r="O590" s="93"/>
      <c r="P590" s="93"/>
      <c r="Q590" s="93"/>
      <c r="R590" s="93"/>
      <c r="S590" s="191" t="s">
        <v>941</v>
      </c>
      <c r="T590" s="191" t="s">
        <v>941</v>
      </c>
      <c r="U590" s="192" t="s">
        <v>941</v>
      </c>
    </row>
    <row r="591" spans="1:21" s="94" customFormat="1" x14ac:dyDescent="0.2">
      <c r="A591" s="121"/>
      <c r="B591" s="124"/>
      <c r="C591" s="87" t="s">
        <v>220</v>
      </c>
      <c r="D591" s="28" t="s">
        <v>212</v>
      </c>
      <c r="E591" s="59">
        <v>2.5000000000000001E-2</v>
      </c>
      <c r="F591" s="121"/>
      <c r="G591" s="128"/>
      <c r="H591" s="90"/>
      <c r="I591" s="91"/>
      <c r="J591" s="92"/>
      <c r="K591" s="93"/>
      <c r="L591" s="93"/>
      <c r="M591" s="93"/>
      <c r="N591" s="93"/>
      <c r="O591" s="93"/>
      <c r="P591" s="93"/>
      <c r="Q591" s="93"/>
      <c r="R591" s="93"/>
      <c r="S591" s="191" t="s">
        <v>941</v>
      </c>
      <c r="T591" s="191" t="s">
        <v>941</v>
      </c>
      <c r="U591" s="192" t="s">
        <v>941</v>
      </c>
    </row>
    <row r="592" spans="1:21" s="94" customFormat="1" x14ac:dyDescent="0.2">
      <c r="A592" s="122"/>
      <c r="B592" s="125"/>
      <c r="C592" s="87" t="s">
        <v>525</v>
      </c>
      <c r="D592" s="28" t="s">
        <v>212</v>
      </c>
      <c r="E592" s="59">
        <v>1.335</v>
      </c>
      <c r="F592" s="122"/>
      <c r="G592" s="129"/>
      <c r="H592" s="90"/>
      <c r="I592" s="91"/>
      <c r="J592" s="92"/>
      <c r="K592" s="93"/>
      <c r="L592" s="93"/>
      <c r="M592" s="93"/>
      <c r="N592" s="93"/>
      <c r="O592" s="93"/>
      <c r="P592" s="93"/>
      <c r="Q592" s="93"/>
      <c r="R592" s="93"/>
      <c r="S592" s="191" t="s">
        <v>941</v>
      </c>
      <c r="T592" s="191" t="s">
        <v>941</v>
      </c>
      <c r="U592" s="192" t="s">
        <v>941</v>
      </c>
    </row>
    <row r="593" spans="1:21" s="94" customFormat="1" x14ac:dyDescent="0.2">
      <c r="A593" s="120"/>
      <c r="B593" s="123" t="s">
        <v>773</v>
      </c>
      <c r="C593" s="87" t="s">
        <v>763</v>
      </c>
      <c r="D593" s="28" t="s">
        <v>41</v>
      </c>
      <c r="E593" s="59">
        <v>998</v>
      </c>
      <c r="F593" s="126">
        <v>16.53</v>
      </c>
      <c r="G593" s="127">
        <v>16496.939999999999</v>
      </c>
      <c r="H593" s="90"/>
      <c r="I593" s="91"/>
      <c r="J593" s="92"/>
      <c r="K593" s="93"/>
      <c r="L593" s="93"/>
      <c r="M593" s="93"/>
      <c r="N593" s="93"/>
      <c r="O593" s="93"/>
      <c r="P593" s="93"/>
      <c r="Q593" s="93"/>
      <c r="R593" s="93"/>
      <c r="S593" s="191" t="s">
        <v>941</v>
      </c>
      <c r="T593" s="191" t="s">
        <v>941</v>
      </c>
      <c r="U593" s="192" t="s">
        <v>941</v>
      </c>
    </row>
    <row r="594" spans="1:21" s="94" customFormat="1" x14ac:dyDescent="0.2">
      <c r="A594" s="121"/>
      <c r="B594" s="124"/>
      <c r="C594" s="87" t="s">
        <v>211</v>
      </c>
      <c r="D594" s="28" t="s">
        <v>212</v>
      </c>
      <c r="E594" s="59">
        <v>120.104</v>
      </c>
      <c r="F594" s="121"/>
      <c r="G594" s="128"/>
      <c r="H594" s="90"/>
      <c r="I594" s="91"/>
      <c r="J594" s="92"/>
      <c r="K594" s="93"/>
      <c r="L594" s="93"/>
      <c r="M594" s="93"/>
      <c r="N594" s="93"/>
      <c r="O594" s="93"/>
      <c r="P594" s="93"/>
      <c r="Q594" s="93"/>
      <c r="R594" s="93"/>
      <c r="S594" s="191" t="s">
        <v>941</v>
      </c>
      <c r="T594" s="191" t="s">
        <v>941</v>
      </c>
      <c r="U594" s="192" t="s">
        <v>941</v>
      </c>
    </row>
    <row r="595" spans="1:21" s="94" customFormat="1" x14ac:dyDescent="0.2">
      <c r="A595" s="121"/>
      <c r="B595" s="124"/>
      <c r="C595" s="87" t="s">
        <v>215</v>
      </c>
      <c r="D595" s="28" t="s">
        <v>43</v>
      </c>
      <c r="E595" s="59">
        <v>602</v>
      </c>
      <c r="F595" s="121"/>
      <c r="G595" s="128"/>
      <c r="H595" s="90"/>
      <c r="I595" s="91"/>
      <c r="J595" s="92"/>
      <c r="K595" s="93"/>
      <c r="L595" s="93"/>
      <c r="M595" s="93"/>
      <c r="N595" s="93"/>
      <c r="O595" s="93"/>
      <c r="P595" s="93"/>
      <c r="Q595" s="93"/>
      <c r="R595" s="93"/>
      <c r="S595" s="191" t="s">
        <v>941</v>
      </c>
      <c r="T595" s="191" t="s">
        <v>941</v>
      </c>
      <c r="U595" s="192" t="s">
        <v>941</v>
      </c>
    </row>
    <row r="596" spans="1:21" s="94" customFormat="1" x14ac:dyDescent="0.2">
      <c r="A596" s="121"/>
      <c r="B596" s="124"/>
      <c r="C596" s="87" t="s">
        <v>217</v>
      </c>
      <c r="D596" s="28" t="s">
        <v>212</v>
      </c>
      <c r="E596" s="59">
        <v>0.94645000000000001</v>
      </c>
      <c r="F596" s="121"/>
      <c r="G596" s="128"/>
      <c r="H596" s="90"/>
      <c r="I596" s="91"/>
      <c r="J596" s="92"/>
      <c r="K596" s="93"/>
      <c r="L596" s="93"/>
      <c r="M596" s="93"/>
      <c r="N596" s="93"/>
      <c r="O596" s="93"/>
      <c r="P596" s="93"/>
      <c r="Q596" s="93"/>
      <c r="R596" s="93"/>
      <c r="S596" s="191" t="s">
        <v>941</v>
      </c>
      <c r="T596" s="191" t="s">
        <v>941</v>
      </c>
      <c r="U596" s="192" t="s">
        <v>941</v>
      </c>
    </row>
    <row r="597" spans="1:21" s="94" customFormat="1" x14ac:dyDescent="0.2">
      <c r="A597" s="121"/>
      <c r="B597" s="124"/>
      <c r="C597" s="87" t="s">
        <v>774</v>
      </c>
      <c r="D597" s="28" t="s">
        <v>6</v>
      </c>
      <c r="E597" s="59">
        <v>204</v>
      </c>
      <c r="F597" s="121"/>
      <c r="G597" s="128"/>
      <c r="H597" s="90"/>
      <c r="I597" s="91"/>
      <c r="J597" s="92"/>
      <c r="K597" s="93"/>
      <c r="L597" s="93"/>
      <c r="M597" s="93"/>
      <c r="N597" s="93"/>
      <c r="O597" s="93"/>
      <c r="P597" s="93"/>
      <c r="Q597" s="93"/>
      <c r="R597" s="93"/>
      <c r="S597" s="191" t="s">
        <v>941</v>
      </c>
      <c r="T597" s="191" t="s">
        <v>941</v>
      </c>
      <c r="U597" s="192" t="s">
        <v>941</v>
      </c>
    </row>
    <row r="598" spans="1:21" s="94" customFormat="1" x14ac:dyDescent="0.2">
      <c r="A598" s="121"/>
      <c r="B598" s="124"/>
      <c r="C598" s="87" t="s">
        <v>775</v>
      </c>
      <c r="D598" s="28" t="s">
        <v>41</v>
      </c>
      <c r="E598" s="59">
        <v>5</v>
      </c>
      <c r="F598" s="121"/>
      <c r="G598" s="128"/>
      <c r="H598" s="90"/>
      <c r="I598" s="91"/>
      <c r="J598" s="92"/>
      <c r="K598" s="93"/>
      <c r="L598" s="93"/>
      <c r="M598" s="93"/>
      <c r="N598" s="93"/>
      <c r="O598" s="93"/>
      <c r="P598" s="93"/>
      <c r="Q598" s="93"/>
      <c r="R598" s="93"/>
      <c r="S598" s="191" t="s">
        <v>941</v>
      </c>
      <c r="T598" s="191" t="s">
        <v>941</v>
      </c>
      <c r="U598" s="192" t="s">
        <v>941</v>
      </c>
    </row>
    <row r="599" spans="1:21" s="94" customFormat="1" x14ac:dyDescent="0.2">
      <c r="A599" s="122"/>
      <c r="B599" s="125"/>
      <c r="C599" s="87" t="s">
        <v>776</v>
      </c>
      <c r="D599" s="28" t="s">
        <v>41</v>
      </c>
      <c r="E599" s="59">
        <v>50</v>
      </c>
      <c r="F599" s="122"/>
      <c r="G599" s="129"/>
      <c r="H599" s="90"/>
      <c r="I599" s="91"/>
      <c r="J599" s="92"/>
      <c r="K599" s="93"/>
      <c r="L599" s="93"/>
      <c r="M599" s="93"/>
      <c r="N599" s="93"/>
      <c r="O599" s="93"/>
      <c r="P599" s="93"/>
      <c r="Q599" s="93"/>
      <c r="R599" s="93"/>
      <c r="S599" s="191" t="s">
        <v>941</v>
      </c>
      <c r="T599" s="191" t="s">
        <v>941</v>
      </c>
      <c r="U599" s="192" t="s">
        <v>941</v>
      </c>
    </row>
    <row r="600" spans="1:21" s="94" customFormat="1" x14ac:dyDescent="0.2">
      <c r="A600" s="120"/>
      <c r="B600" s="123" t="s">
        <v>777</v>
      </c>
      <c r="C600" s="87" t="s">
        <v>778</v>
      </c>
      <c r="D600" s="28" t="s">
        <v>41</v>
      </c>
      <c r="E600" s="59">
        <v>81.3</v>
      </c>
      <c r="F600" s="126">
        <v>21.01</v>
      </c>
      <c r="G600" s="127">
        <v>1708.11</v>
      </c>
      <c r="H600" s="90"/>
      <c r="I600" s="91"/>
      <c r="J600" s="92"/>
      <c r="K600" s="93"/>
      <c r="L600" s="93"/>
      <c r="M600" s="93"/>
      <c r="N600" s="93"/>
      <c r="O600" s="93"/>
      <c r="P600" s="93"/>
      <c r="Q600" s="93"/>
      <c r="R600" s="93"/>
      <c r="S600" s="191" t="s">
        <v>941</v>
      </c>
      <c r="T600" s="191" t="s">
        <v>941</v>
      </c>
      <c r="U600" s="192" t="s">
        <v>941</v>
      </c>
    </row>
    <row r="601" spans="1:21" s="94" customFormat="1" x14ac:dyDescent="0.2">
      <c r="A601" s="122"/>
      <c r="B601" s="125"/>
      <c r="C601" s="87" t="s">
        <v>211</v>
      </c>
      <c r="D601" s="28" t="s">
        <v>212</v>
      </c>
      <c r="E601" s="59">
        <v>21.623999999999999</v>
      </c>
      <c r="F601" s="122"/>
      <c r="G601" s="129"/>
      <c r="H601" s="90"/>
      <c r="I601" s="91"/>
      <c r="J601" s="92"/>
      <c r="K601" s="93"/>
      <c r="L601" s="93"/>
      <c r="M601" s="93"/>
      <c r="N601" s="93"/>
      <c r="O601" s="93"/>
      <c r="P601" s="93"/>
      <c r="Q601" s="93"/>
      <c r="R601" s="93"/>
      <c r="S601" s="191" t="s">
        <v>941</v>
      </c>
      <c r="T601" s="191" t="s">
        <v>941</v>
      </c>
      <c r="U601" s="192" t="s">
        <v>941</v>
      </c>
    </row>
    <row r="602" spans="1:21" s="94" customFormat="1" x14ac:dyDescent="0.2">
      <c r="A602" s="120"/>
      <c r="B602" s="123" t="s">
        <v>779</v>
      </c>
      <c r="C602" s="87" t="s">
        <v>780</v>
      </c>
      <c r="D602" s="28" t="s">
        <v>7</v>
      </c>
      <c r="E602" s="59">
        <v>104</v>
      </c>
      <c r="F602" s="126">
        <v>57.44</v>
      </c>
      <c r="G602" s="127">
        <v>5973.76</v>
      </c>
      <c r="H602" s="90"/>
      <c r="I602" s="91"/>
      <c r="J602" s="92"/>
      <c r="K602" s="93"/>
      <c r="L602" s="93"/>
      <c r="M602" s="93"/>
      <c r="N602" s="93"/>
      <c r="O602" s="93"/>
      <c r="P602" s="93"/>
      <c r="Q602" s="93"/>
      <c r="R602" s="93"/>
      <c r="S602" s="191" t="s">
        <v>941</v>
      </c>
      <c r="T602" s="191" t="s">
        <v>941</v>
      </c>
      <c r="U602" s="192" t="s">
        <v>941</v>
      </c>
    </row>
    <row r="603" spans="1:21" s="94" customFormat="1" x14ac:dyDescent="0.2">
      <c r="A603" s="121"/>
      <c r="B603" s="124"/>
      <c r="C603" s="87" t="s">
        <v>239</v>
      </c>
      <c r="D603" s="28" t="s">
        <v>41</v>
      </c>
      <c r="E603" s="59">
        <v>106.8</v>
      </c>
      <c r="F603" s="121"/>
      <c r="G603" s="128"/>
      <c r="H603" s="90"/>
      <c r="I603" s="91"/>
      <c r="J603" s="92"/>
      <c r="K603" s="93"/>
      <c r="L603" s="93"/>
      <c r="M603" s="93"/>
      <c r="N603" s="93"/>
      <c r="O603" s="93"/>
      <c r="P603" s="93"/>
      <c r="Q603" s="93"/>
      <c r="R603" s="93"/>
      <c r="S603" s="191" t="s">
        <v>941</v>
      </c>
      <c r="T603" s="191" t="s">
        <v>941</v>
      </c>
      <c r="U603" s="192" t="s">
        <v>941</v>
      </c>
    </row>
    <row r="604" spans="1:21" s="94" customFormat="1" ht="63" x14ac:dyDescent="0.2">
      <c r="A604" s="122"/>
      <c r="B604" s="125"/>
      <c r="C604" s="87" t="s">
        <v>781</v>
      </c>
      <c r="D604" s="28" t="s">
        <v>43</v>
      </c>
      <c r="E604" s="59">
        <v>1068</v>
      </c>
      <c r="F604" s="122"/>
      <c r="G604" s="129"/>
      <c r="H604" s="90"/>
      <c r="I604" s="91"/>
      <c r="J604" s="92"/>
      <c r="K604" s="93"/>
      <c r="L604" s="93"/>
      <c r="M604" s="93"/>
      <c r="N604" s="93"/>
      <c r="O604" s="93"/>
      <c r="P604" s="93"/>
      <c r="Q604" s="93"/>
      <c r="R604" s="93"/>
      <c r="S604" s="191" t="s">
        <v>941</v>
      </c>
      <c r="T604" s="191" t="s">
        <v>941</v>
      </c>
      <c r="U604" s="192" t="s">
        <v>941</v>
      </c>
    </row>
    <row r="605" spans="1:21" s="94" customFormat="1" x14ac:dyDescent="0.2">
      <c r="A605" s="120"/>
      <c r="B605" s="123" t="s">
        <v>782</v>
      </c>
      <c r="C605" s="87" t="s">
        <v>525</v>
      </c>
      <c r="D605" s="28" t="s">
        <v>212</v>
      </c>
      <c r="E605" s="59">
        <v>28.776</v>
      </c>
      <c r="F605" s="126">
        <v>78.33</v>
      </c>
      <c r="G605" s="127">
        <v>2254.02</v>
      </c>
      <c r="H605" s="90"/>
      <c r="I605" s="91"/>
      <c r="J605" s="92"/>
      <c r="K605" s="93"/>
      <c r="L605" s="93"/>
      <c r="M605" s="93"/>
      <c r="N605" s="93"/>
      <c r="O605" s="93"/>
      <c r="P605" s="93"/>
      <c r="Q605" s="93"/>
      <c r="R605" s="93"/>
      <c r="S605" s="191" t="s">
        <v>941</v>
      </c>
      <c r="T605" s="191" t="s">
        <v>941</v>
      </c>
      <c r="U605" s="192" t="s">
        <v>941</v>
      </c>
    </row>
    <row r="606" spans="1:21" s="94" customFormat="1" x14ac:dyDescent="0.2">
      <c r="A606" s="121"/>
      <c r="B606" s="124"/>
      <c r="C606" s="87" t="s">
        <v>289</v>
      </c>
      <c r="D606" s="28" t="s">
        <v>43</v>
      </c>
      <c r="E606" s="59">
        <v>795</v>
      </c>
      <c r="F606" s="121"/>
      <c r="G606" s="128"/>
      <c r="H606" s="90"/>
      <c r="I606" s="91"/>
      <c r="J606" s="92"/>
      <c r="K606" s="93"/>
      <c r="L606" s="93"/>
      <c r="M606" s="93"/>
      <c r="N606" s="93"/>
      <c r="O606" s="93"/>
      <c r="P606" s="93"/>
      <c r="Q606" s="93"/>
      <c r="R606" s="93"/>
      <c r="S606" s="191" t="s">
        <v>941</v>
      </c>
      <c r="T606" s="191" t="s">
        <v>941</v>
      </c>
      <c r="U606" s="192" t="s">
        <v>941</v>
      </c>
    </row>
    <row r="607" spans="1:21" s="94" customFormat="1" x14ac:dyDescent="0.2">
      <c r="A607" s="122"/>
      <c r="B607" s="125"/>
      <c r="C607" s="87" t="s">
        <v>241</v>
      </c>
      <c r="D607" s="28" t="s">
        <v>43</v>
      </c>
      <c r="E607" s="59">
        <v>795</v>
      </c>
      <c r="F607" s="122"/>
      <c r="G607" s="129"/>
      <c r="H607" s="90"/>
      <c r="I607" s="91"/>
      <c r="J607" s="92"/>
      <c r="K607" s="93"/>
      <c r="L607" s="93"/>
      <c r="M607" s="93"/>
      <c r="N607" s="93"/>
      <c r="O607" s="93"/>
      <c r="P607" s="93"/>
      <c r="Q607" s="93"/>
      <c r="R607" s="93"/>
      <c r="S607" s="191" t="s">
        <v>941</v>
      </c>
      <c r="T607" s="191" t="s">
        <v>941</v>
      </c>
      <c r="U607" s="192" t="s">
        <v>941</v>
      </c>
    </row>
    <row r="608" spans="1:21" s="94" customFormat="1" x14ac:dyDescent="0.2">
      <c r="A608" s="86"/>
      <c r="B608" s="87" t="s">
        <v>783</v>
      </c>
      <c r="C608" s="87" t="s">
        <v>784</v>
      </c>
      <c r="D608" s="28" t="s">
        <v>212</v>
      </c>
      <c r="E608" s="59">
        <v>395</v>
      </c>
      <c r="F608" s="88">
        <v>24</v>
      </c>
      <c r="G608" s="89">
        <v>9480</v>
      </c>
      <c r="H608" s="90"/>
      <c r="I608" s="91"/>
      <c r="J608" s="92"/>
      <c r="K608" s="93"/>
      <c r="L608" s="93"/>
      <c r="M608" s="93"/>
      <c r="N608" s="93"/>
      <c r="O608" s="93"/>
      <c r="P608" s="93"/>
      <c r="Q608" s="93"/>
      <c r="R608" s="93"/>
      <c r="S608" s="191" t="s">
        <v>941</v>
      </c>
      <c r="T608" s="191" t="s">
        <v>941</v>
      </c>
      <c r="U608" s="192" t="s">
        <v>941</v>
      </c>
    </row>
    <row r="609" spans="1:21" s="94" customFormat="1" ht="31.5" x14ac:dyDescent="0.2">
      <c r="A609" s="86"/>
      <c r="B609" s="87" t="s">
        <v>785</v>
      </c>
      <c r="C609" s="87" t="s">
        <v>243</v>
      </c>
      <c r="D609" s="28" t="s">
        <v>244</v>
      </c>
      <c r="E609" s="59">
        <v>266.5</v>
      </c>
      <c r="F609" s="88">
        <v>35.67</v>
      </c>
      <c r="G609" s="89">
        <v>9506.06</v>
      </c>
      <c r="H609" s="90"/>
      <c r="I609" s="91"/>
      <c r="J609" s="92"/>
      <c r="K609" s="93"/>
      <c r="L609" s="93"/>
      <c r="M609" s="93"/>
      <c r="N609" s="93"/>
      <c r="O609" s="93"/>
      <c r="P609" s="93"/>
      <c r="Q609" s="93"/>
      <c r="R609" s="93"/>
      <c r="S609" s="191" t="s">
        <v>941</v>
      </c>
      <c r="T609" s="191" t="s">
        <v>941</v>
      </c>
      <c r="U609" s="192" t="s">
        <v>941</v>
      </c>
    </row>
    <row r="610" spans="1:21" s="94" customFormat="1" x14ac:dyDescent="0.2">
      <c r="A610" s="29" t="s">
        <v>806</v>
      </c>
      <c r="B610" s="112" t="s">
        <v>805</v>
      </c>
      <c r="C610" s="176"/>
      <c r="D610" s="27"/>
      <c r="E610" s="113"/>
      <c r="F610" s="114"/>
      <c r="G610" s="115">
        <f>SUM(G611:G620)</f>
        <v>13301</v>
      </c>
      <c r="H610" s="116"/>
      <c r="I610" s="117"/>
      <c r="J610" s="118"/>
      <c r="K610" s="119"/>
      <c r="L610" s="119"/>
      <c r="M610" s="119"/>
      <c r="N610" s="119"/>
      <c r="O610" s="119"/>
      <c r="P610" s="119"/>
      <c r="Q610" s="119"/>
      <c r="R610" s="119"/>
      <c r="S610" s="197" t="s">
        <v>941</v>
      </c>
      <c r="T610" s="197" t="s">
        <v>941</v>
      </c>
      <c r="U610" s="198" t="s">
        <v>941</v>
      </c>
    </row>
    <row r="611" spans="1:21" s="94" customFormat="1" ht="31.5" x14ac:dyDescent="0.2">
      <c r="A611" s="86"/>
      <c r="B611" s="87" t="s">
        <v>786</v>
      </c>
      <c r="C611" s="87" t="s">
        <v>270</v>
      </c>
      <c r="D611" s="28" t="s">
        <v>41</v>
      </c>
      <c r="E611" s="59">
        <v>1080</v>
      </c>
      <c r="F611" s="88">
        <v>1.08</v>
      </c>
      <c r="G611" s="89">
        <v>1166.4000000000001</v>
      </c>
      <c r="H611" s="90"/>
      <c r="I611" s="91"/>
      <c r="J611" s="92"/>
      <c r="K611" s="93"/>
      <c r="L611" s="93"/>
      <c r="M611" s="93"/>
      <c r="N611" s="93"/>
      <c r="O611" s="93"/>
      <c r="P611" s="93"/>
      <c r="Q611" s="93"/>
      <c r="R611" s="93"/>
      <c r="S611" s="191" t="s">
        <v>941</v>
      </c>
      <c r="T611" s="191" t="s">
        <v>941</v>
      </c>
      <c r="U611" s="192" t="s">
        <v>941</v>
      </c>
    </row>
    <row r="612" spans="1:21" s="94" customFormat="1" x14ac:dyDescent="0.2">
      <c r="A612" s="120"/>
      <c r="B612" s="123" t="s">
        <v>277</v>
      </c>
      <c r="C612" s="87" t="s">
        <v>278</v>
      </c>
      <c r="D612" s="28" t="s">
        <v>41</v>
      </c>
      <c r="E612" s="59">
        <v>90</v>
      </c>
      <c r="F612" s="126">
        <v>14.62</v>
      </c>
      <c r="G612" s="127">
        <v>12134.6</v>
      </c>
      <c r="H612" s="90"/>
      <c r="I612" s="91"/>
      <c r="J612" s="92"/>
      <c r="K612" s="93"/>
      <c r="L612" s="93"/>
      <c r="M612" s="93"/>
      <c r="N612" s="93"/>
      <c r="O612" s="93"/>
      <c r="P612" s="93"/>
      <c r="Q612" s="93"/>
      <c r="R612" s="93"/>
      <c r="S612" s="191" t="s">
        <v>941</v>
      </c>
      <c r="T612" s="191" t="s">
        <v>941</v>
      </c>
      <c r="U612" s="192" t="s">
        <v>941</v>
      </c>
    </row>
    <row r="613" spans="1:21" s="94" customFormat="1" x14ac:dyDescent="0.2">
      <c r="A613" s="121"/>
      <c r="B613" s="124"/>
      <c r="C613" s="87" t="s">
        <v>279</v>
      </c>
      <c r="D613" s="28" t="s">
        <v>41</v>
      </c>
      <c r="E613" s="59">
        <v>45</v>
      </c>
      <c r="F613" s="121"/>
      <c r="G613" s="128"/>
      <c r="H613" s="90"/>
      <c r="I613" s="91"/>
      <c r="J613" s="92"/>
      <c r="K613" s="93"/>
      <c r="L613" s="93"/>
      <c r="M613" s="93"/>
      <c r="N613" s="93"/>
      <c r="O613" s="93"/>
      <c r="P613" s="93"/>
      <c r="Q613" s="93"/>
      <c r="R613" s="93"/>
      <c r="S613" s="191" t="s">
        <v>941</v>
      </c>
      <c r="T613" s="191" t="s">
        <v>941</v>
      </c>
      <c r="U613" s="192" t="s">
        <v>941</v>
      </c>
    </row>
    <row r="614" spans="1:21" s="94" customFormat="1" ht="47.25" x14ac:dyDescent="0.2">
      <c r="A614" s="121"/>
      <c r="B614" s="124"/>
      <c r="C614" s="87" t="s">
        <v>280</v>
      </c>
      <c r="D614" s="28" t="s">
        <v>43</v>
      </c>
      <c r="E614" s="59">
        <v>480</v>
      </c>
      <c r="F614" s="121"/>
      <c r="G614" s="128"/>
      <c r="H614" s="90"/>
      <c r="I614" s="91"/>
      <c r="J614" s="92"/>
      <c r="K614" s="93"/>
      <c r="L614" s="93"/>
      <c r="M614" s="93"/>
      <c r="N614" s="93"/>
      <c r="O614" s="93"/>
      <c r="P614" s="93"/>
      <c r="Q614" s="93"/>
      <c r="R614" s="93"/>
      <c r="S614" s="191" t="s">
        <v>941</v>
      </c>
      <c r="T614" s="191" t="s">
        <v>941</v>
      </c>
      <c r="U614" s="192" t="s">
        <v>941</v>
      </c>
    </row>
    <row r="615" spans="1:21" s="94" customFormat="1" x14ac:dyDescent="0.2">
      <c r="A615" s="121"/>
      <c r="B615" s="124"/>
      <c r="C615" s="87" t="s">
        <v>246</v>
      </c>
      <c r="D615" s="28" t="s">
        <v>41</v>
      </c>
      <c r="E615" s="59">
        <v>830</v>
      </c>
      <c r="F615" s="121"/>
      <c r="G615" s="128"/>
      <c r="H615" s="90"/>
      <c r="I615" s="91"/>
      <c r="J615" s="92"/>
      <c r="K615" s="93"/>
      <c r="L615" s="93"/>
      <c r="M615" s="93"/>
      <c r="N615" s="93"/>
      <c r="O615" s="93"/>
      <c r="P615" s="93"/>
      <c r="Q615" s="93"/>
      <c r="R615" s="93"/>
      <c r="S615" s="191" t="s">
        <v>941</v>
      </c>
      <c r="T615" s="191" t="s">
        <v>941</v>
      </c>
      <c r="U615" s="192" t="s">
        <v>941</v>
      </c>
    </row>
    <row r="616" spans="1:21" s="94" customFormat="1" x14ac:dyDescent="0.2">
      <c r="A616" s="121"/>
      <c r="B616" s="124"/>
      <c r="C616" s="87" t="s">
        <v>211</v>
      </c>
      <c r="D616" s="28" t="s">
        <v>212</v>
      </c>
      <c r="E616" s="59">
        <v>56.44</v>
      </c>
      <c r="F616" s="121"/>
      <c r="G616" s="128"/>
      <c r="H616" s="90"/>
      <c r="I616" s="91"/>
      <c r="J616" s="92"/>
      <c r="K616" s="93"/>
      <c r="L616" s="93"/>
      <c r="M616" s="93"/>
      <c r="N616" s="93"/>
      <c r="O616" s="93"/>
      <c r="P616" s="93"/>
      <c r="Q616" s="93"/>
      <c r="R616" s="93"/>
      <c r="S616" s="191" t="s">
        <v>941</v>
      </c>
      <c r="T616" s="191" t="s">
        <v>941</v>
      </c>
      <c r="U616" s="192" t="s">
        <v>941</v>
      </c>
    </row>
    <row r="617" spans="1:21" s="94" customFormat="1" x14ac:dyDescent="0.2">
      <c r="A617" s="121"/>
      <c r="B617" s="124"/>
      <c r="C617" s="87" t="s">
        <v>281</v>
      </c>
      <c r="D617" s="28" t="s">
        <v>43</v>
      </c>
      <c r="E617" s="59">
        <v>1220</v>
      </c>
      <c r="F617" s="121"/>
      <c r="G617" s="128"/>
      <c r="H617" s="90"/>
      <c r="I617" s="91"/>
      <c r="J617" s="92"/>
      <c r="K617" s="93"/>
      <c r="L617" s="93"/>
      <c r="M617" s="93"/>
      <c r="N617" s="93"/>
      <c r="O617" s="93"/>
      <c r="P617" s="93"/>
      <c r="Q617" s="93"/>
      <c r="R617" s="93"/>
      <c r="S617" s="191" t="s">
        <v>941</v>
      </c>
      <c r="T617" s="191" t="s">
        <v>941</v>
      </c>
      <c r="U617" s="192" t="s">
        <v>941</v>
      </c>
    </row>
    <row r="618" spans="1:21" s="94" customFormat="1" x14ac:dyDescent="0.2">
      <c r="A618" s="121"/>
      <c r="B618" s="124"/>
      <c r="C618" s="87" t="s">
        <v>282</v>
      </c>
      <c r="D618" s="28" t="s">
        <v>6</v>
      </c>
      <c r="E618" s="59">
        <v>16</v>
      </c>
      <c r="F618" s="121"/>
      <c r="G618" s="128"/>
      <c r="H618" s="90"/>
      <c r="I618" s="91"/>
      <c r="J618" s="92"/>
      <c r="K618" s="93"/>
      <c r="L618" s="93"/>
      <c r="M618" s="93"/>
      <c r="N618" s="93"/>
      <c r="O618" s="93"/>
      <c r="P618" s="93"/>
      <c r="Q618" s="93"/>
      <c r="R618" s="93"/>
      <c r="S618" s="191" t="s">
        <v>941</v>
      </c>
      <c r="T618" s="191" t="s">
        <v>941</v>
      </c>
      <c r="U618" s="192" t="s">
        <v>941</v>
      </c>
    </row>
    <row r="619" spans="1:21" s="94" customFormat="1" x14ac:dyDescent="0.2">
      <c r="A619" s="121"/>
      <c r="B619" s="124"/>
      <c r="C619" s="87" t="s">
        <v>283</v>
      </c>
      <c r="D619" s="28" t="s">
        <v>41</v>
      </c>
      <c r="E619" s="59">
        <v>45</v>
      </c>
      <c r="F619" s="121"/>
      <c r="G619" s="128"/>
      <c r="H619" s="90"/>
      <c r="I619" s="91"/>
      <c r="J619" s="92"/>
      <c r="K619" s="93"/>
      <c r="L619" s="93"/>
      <c r="M619" s="93"/>
      <c r="N619" s="93"/>
      <c r="O619" s="93"/>
      <c r="P619" s="93"/>
      <c r="Q619" s="93"/>
      <c r="R619" s="93"/>
      <c r="S619" s="191" t="s">
        <v>941</v>
      </c>
      <c r="T619" s="191" t="s">
        <v>941</v>
      </c>
      <c r="U619" s="192" t="s">
        <v>941</v>
      </c>
    </row>
    <row r="620" spans="1:21" s="94" customFormat="1" x14ac:dyDescent="0.2">
      <c r="A620" s="122"/>
      <c r="B620" s="125"/>
      <c r="C620" s="87" t="s">
        <v>284</v>
      </c>
      <c r="D620" s="28" t="s">
        <v>41</v>
      </c>
      <c r="E620" s="59">
        <v>45</v>
      </c>
      <c r="F620" s="122"/>
      <c r="G620" s="129"/>
      <c r="H620" s="90"/>
      <c r="I620" s="91"/>
      <c r="J620" s="92"/>
      <c r="K620" s="93"/>
      <c r="L620" s="93"/>
      <c r="M620" s="93"/>
      <c r="N620" s="93"/>
      <c r="O620" s="93"/>
      <c r="P620" s="93"/>
      <c r="Q620" s="93"/>
      <c r="R620" s="93"/>
      <c r="S620" s="191" t="s">
        <v>941</v>
      </c>
      <c r="T620" s="191" t="s">
        <v>941</v>
      </c>
      <c r="U620" s="192" t="s">
        <v>941</v>
      </c>
    </row>
    <row r="621" spans="1:21" s="94" customFormat="1" x14ac:dyDescent="0.2">
      <c r="A621" s="29" t="s">
        <v>807</v>
      </c>
      <c r="B621" s="112" t="s">
        <v>395</v>
      </c>
      <c r="C621" s="176"/>
      <c r="D621" s="27"/>
      <c r="E621" s="113"/>
      <c r="F621" s="114"/>
      <c r="G621" s="115">
        <f>SUM(G622:G634)</f>
        <v>91840.020000000019</v>
      </c>
      <c r="H621" s="116"/>
      <c r="I621" s="117"/>
      <c r="J621" s="118"/>
      <c r="K621" s="119"/>
      <c r="L621" s="119"/>
      <c r="M621" s="119"/>
      <c r="N621" s="119"/>
      <c r="O621" s="119"/>
      <c r="P621" s="119"/>
      <c r="Q621" s="119"/>
      <c r="R621" s="119"/>
      <c r="S621" s="197" t="s">
        <v>941</v>
      </c>
      <c r="T621" s="197" t="s">
        <v>941</v>
      </c>
      <c r="U621" s="198" t="s">
        <v>941</v>
      </c>
    </row>
    <row r="622" spans="1:21" s="94" customFormat="1" x14ac:dyDescent="0.2">
      <c r="A622" s="120"/>
      <c r="B622" s="123" t="s">
        <v>285</v>
      </c>
      <c r="C622" s="87" t="s">
        <v>286</v>
      </c>
      <c r="D622" s="28"/>
      <c r="E622" s="59"/>
      <c r="F622" s="88"/>
      <c r="G622" s="89">
        <v>7754.66</v>
      </c>
      <c r="H622" s="90"/>
      <c r="I622" s="91"/>
      <c r="J622" s="92"/>
      <c r="K622" s="93"/>
      <c r="L622" s="93"/>
      <c r="M622" s="93"/>
      <c r="N622" s="93"/>
      <c r="O622" s="93"/>
      <c r="P622" s="93"/>
      <c r="Q622" s="93"/>
      <c r="R622" s="93"/>
      <c r="S622" s="191" t="s">
        <v>941</v>
      </c>
      <c r="T622" s="191" t="s">
        <v>941</v>
      </c>
      <c r="U622" s="192" t="s">
        <v>941</v>
      </c>
    </row>
    <row r="623" spans="1:21" s="94" customFormat="1" x14ac:dyDescent="0.2">
      <c r="A623" s="121"/>
      <c r="B623" s="124"/>
      <c r="C623" s="87" t="s">
        <v>287</v>
      </c>
      <c r="D623" s="28" t="s">
        <v>6</v>
      </c>
      <c r="E623" s="59">
        <v>106</v>
      </c>
      <c r="F623" s="126">
        <v>10.11</v>
      </c>
      <c r="G623" s="127">
        <v>1071.6600000000001</v>
      </c>
      <c r="H623" s="90"/>
      <c r="I623" s="91"/>
      <c r="J623" s="92"/>
      <c r="K623" s="93"/>
      <c r="L623" s="93"/>
      <c r="M623" s="93"/>
      <c r="N623" s="93"/>
      <c r="O623" s="93"/>
      <c r="P623" s="93"/>
      <c r="Q623" s="93"/>
      <c r="R623" s="93"/>
      <c r="S623" s="191" t="s">
        <v>941</v>
      </c>
      <c r="T623" s="191" t="s">
        <v>941</v>
      </c>
      <c r="U623" s="192" t="s">
        <v>941</v>
      </c>
    </row>
    <row r="624" spans="1:21" s="94" customFormat="1" ht="31.5" x14ac:dyDescent="0.2">
      <c r="A624" s="121"/>
      <c r="B624" s="124"/>
      <c r="C624" s="87" t="s">
        <v>288</v>
      </c>
      <c r="D624" s="28" t="s">
        <v>7</v>
      </c>
      <c r="E624" s="59">
        <v>22</v>
      </c>
      <c r="F624" s="121"/>
      <c r="G624" s="128"/>
      <c r="H624" s="90"/>
      <c r="I624" s="91"/>
      <c r="J624" s="92"/>
      <c r="K624" s="93"/>
      <c r="L624" s="93"/>
      <c r="M624" s="93"/>
      <c r="N624" s="93"/>
      <c r="O624" s="93"/>
      <c r="P624" s="93"/>
      <c r="Q624" s="93"/>
      <c r="R624" s="93"/>
      <c r="S624" s="191" t="s">
        <v>941</v>
      </c>
      <c r="T624" s="191" t="s">
        <v>941</v>
      </c>
      <c r="U624" s="192" t="s">
        <v>941</v>
      </c>
    </row>
    <row r="625" spans="1:21" s="94" customFormat="1" x14ac:dyDescent="0.2">
      <c r="A625" s="121"/>
      <c r="B625" s="124"/>
      <c r="C625" s="87" t="s">
        <v>289</v>
      </c>
      <c r="D625" s="28" t="s">
        <v>43</v>
      </c>
      <c r="E625" s="59">
        <v>180</v>
      </c>
      <c r="F625" s="121"/>
      <c r="G625" s="128"/>
      <c r="H625" s="90"/>
      <c r="I625" s="91"/>
      <c r="J625" s="92"/>
      <c r="K625" s="93"/>
      <c r="L625" s="93"/>
      <c r="M625" s="93"/>
      <c r="N625" s="93"/>
      <c r="O625" s="93"/>
      <c r="P625" s="93"/>
      <c r="Q625" s="93"/>
      <c r="R625" s="93"/>
      <c r="S625" s="191" t="s">
        <v>941</v>
      </c>
      <c r="T625" s="191" t="s">
        <v>941</v>
      </c>
      <c r="U625" s="192" t="s">
        <v>941</v>
      </c>
    </row>
    <row r="626" spans="1:21" s="94" customFormat="1" x14ac:dyDescent="0.2">
      <c r="A626" s="122"/>
      <c r="B626" s="125"/>
      <c r="C626" s="87" t="s">
        <v>241</v>
      </c>
      <c r="D626" s="28" t="s">
        <v>43</v>
      </c>
      <c r="E626" s="59">
        <v>180</v>
      </c>
      <c r="F626" s="122"/>
      <c r="G626" s="129"/>
      <c r="H626" s="90"/>
      <c r="I626" s="91"/>
      <c r="J626" s="92"/>
      <c r="K626" s="93"/>
      <c r="L626" s="93"/>
      <c r="M626" s="93"/>
      <c r="N626" s="93"/>
      <c r="O626" s="93"/>
      <c r="P626" s="93"/>
      <c r="Q626" s="93"/>
      <c r="R626" s="93"/>
      <c r="S626" s="191" t="s">
        <v>941</v>
      </c>
      <c r="T626" s="191" t="s">
        <v>941</v>
      </c>
      <c r="U626" s="192" t="s">
        <v>941</v>
      </c>
    </row>
    <row r="627" spans="1:21" s="94" customFormat="1" x14ac:dyDescent="0.2">
      <c r="A627" s="120"/>
      <c r="B627" s="123" t="s">
        <v>290</v>
      </c>
      <c r="C627" s="87" t="s">
        <v>286</v>
      </c>
      <c r="D627" s="28"/>
      <c r="E627" s="59"/>
      <c r="F627" s="88"/>
      <c r="G627" s="89">
        <v>77478.880000000005</v>
      </c>
      <c r="H627" s="90"/>
      <c r="I627" s="91"/>
      <c r="J627" s="92"/>
      <c r="K627" s="93"/>
      <c r="L627" s="93"/>
      <c r="M627" s="93"/>
      <c r="N627" s="93"/>
      <c r="O627" s="93"/>
      <c r="P627" s="93"/>
      <c r="Q627" s="93"/>
      <c r="R627" s="93"/>
      <c r="S627" s="191" t="s">
        <v>941</v>
      </c>
      <c r="T627" s="191" t="s">
        <v>941</v>
      </c>
      <c r="U627" s="192" t="s">
        <v>941</v>
      </c>
    </row>
    <row r="628" spans="1:21" s="94" customFormat="1" x14ac:dyDescent="0.2">
      <c r="A628" s="121"/>
      <c r="B628" s="124"/>
      <c r="C628" s="87" t="s">
        <v>291</v>
      </c>
      <c r="D628" s="28" t="s">
        <v>7</v>
      </c>
      <c r="E628" s="59">
        <v>1</v>
      </c>
      <c r="F628" s="126">
        <v>5.82</v>
      </c>
      <c r="G628" s="127">
        <v>5534.82</v>
      </c>
      <c r="H628" s="90"/>
      <c r="I628" s="91"/>
      <c r="J628" s="92"/>
      <c r="K628" s="93"/>
      <c r="L628" s="93"/>
      <c r="M628" s="93"/>
      <c r="N628" s="93"/>
      <c r="O628" s="93"/>
      <c r="P628" s="93"/>
      <c r="Q628" s="93"/>
      <c r="R628" s="93"/>
      <c r="S628" s="191" t="s">
        <v>941</v>
      </c>
      <c r="T628" s="191" t="s">
        <v>941</v>
      </c>
      <c r="U628" s="192" t="s">
        <v>941</v>
      </c>
    </row>
    <row r="629" spans="1:21" s="94" customFormat="1" x14ac:dyDescent="0.2">
      <c r="A629" s="121"/>
      <c r="B629" s="124"/>
      <c r="C629" s="87" t="s">
        <v>287</v>
      </c>
      <c r="D629" s="28" t="s">
        <v>292</v>
      </c>
      <c r="E629" s="59">
        <v>951</v>
      </c>
      <c r="F629" s="121"/>
      <c r="G629" s="128"/>
      <c r="H629" s="90"/>
      <c r="I629" s="91"/>
      <c r="J629" s="92"/>
      <c r="K629" s="93"/>
      <c r="L629" s="93"/>
      <c r="M629" s="93"/>
      <c r="N629" s="93"/>
      <c r="O629" s="93"/>
      <c r="P629" s="93"/>
      <c r="Q629" s="93"/>
      <c r="R629" s="93"/>
      <c r="S629" s="191" t="s">
        <v>941</v>
      </c>
      <c r="T629" s="191" t="s">
        <v>941</v>
      </c>
      <c r="U629" s="192" t="s">
        <v>941</v>
      </c>
    </row>
    <row r="630" spans="1:21" s="94" customFormat="1" ht="31.5" x14ac:dyDescent="0.2">
      <c r="A630" s="121"/>
      <c r="B630" s="124"/>
      <c r="C630" s="87" t="s">
        <v>293</v>
      </c>
      <c r="D630" s="28" t="s">
        <v>7</v>
      </c>
      <c r="E630" s="59">
        <v>405</v>
      </c>
      <c r="F630" s="121"/>
      <c r="G630" s="128"/>
      <c r="H630" s="90"/>
      <c r="I630" s="91"/>
      <c r="J630" s="92"/>
      <c r="K630" s="93"/>
      <c r="L630" s="93"/>
      <c r="M630" s="93"/>
      <c r="N630" s="93"/>
      <c r="O630" s="93"/>
      <c r="P630" s="93"/>
      <c r="Q630" s="93"/>
      <c r="R630" s="93"/>
      <c r="S630" s="191" t="s">
        <v>941</v>
      </c>
      <c r="T630" s="191" t="s">
        <v>941</v>
      </c>
      <c r="U630" s="192" t="s">
        <v>941</v>
      </c>
    </row>
    <row r="631" spans="1:21" s="94" customFormat="1" x14ac:dyDescent="0.2">
      <c r="A631" s="121"/>
      <c r="B631" s="124"/>
      <c r="C631" s="87" t="s">
        <v>294</v>
      </c>
      <c r="D631" s="28" t="s">
        <v>7</v>
      </c>
      <c r="E631" s="59">
        <v>11</v>
      </c>
      <c r="F631" s="121"/>
      <c r="G631" s="128"/>
      <c r="H631" s="90"/>
      <c r="I631" s="91"/>
      <c r="J631" s="92"/>
      <c r="K631" s="93"/>
      <c r="L631" s="93"/>
      <c r="M631" s="93"/>
      <c r="N631" s="93"/>
      <c r="O631" s="93"/>
      <c r="P631" s="93"/>
      <c r="Q631" s="93"/>
      <c r="R631" s="93"/>
      <c r="S631" s="191" t="s">
        <v>941</v>
      </c>
      <c r="T631" s="191" t="s">
        <v>941</v>
      </c>
      <c r="U631" s="192" t="s">
        <v>941</v>
      </c>
    </row>
    <row r="632" spans="1:21" s="94" customFormat="1" ht="31.5" x14ac:dyDescent="0.2">
      <c r="A632" s="121"/>
      <c r="B632" s="124"/>
      <c r="C632" s="87" t="s">
        <v>295</v>
      </c>
      <c r="D632" s="28" t="s">
        <v>7</v>
      </c>
      <c r="E632" s="59">
        <v>743</v>
      </c>
      <c r="F632" s="121"/>
      <c r="G632" s="128"/>
      <c r="H632" s="90"/>
      <c r="I632" s="91"/>
      <c r="J632" s="92"/>
      <c r="K632" s="93"/>
      <c r="L632" s="93"/>
      <c r="M632" s="93"/>
      <c r="N632" s="93"/>
      <c r="O632" s="93"/>
      <c r="P632" s="93"/>
      <c r="Q632" s="93"/>
      <c r="R632" s="93"/>
      <c r="S632" s="191" t="s">
        <v>941</v>
      </c>
      <c r="T632" s="191" t="s">
        <v>941</v>
      </c>
      <c r="U632" s="192" t="s">
        <v>941</v>
      </c>
    </row>
    <row r="633" spans="1:21" s="94" customFormat="1" ht="31.5" x14ac:dyDescent="0.2">
      <c r="A633" s="121"/>
      <c r="B633" s="124"/>
      <c r="C633" s="87" t="s">
        <v>296</v>
      </c>
      <c r="D633" s="28" t="s">
        <v>41</v>
      </c>
      <c r="E633" s="59">
        <v>2.5</v>
      </c>
      <c r="F633" s="121"/>
      <c r="G633" s="128"/>
      <c r="H633" s="90"/>
      <c r="I633" s="91"/>
      <c r="J633" s="92"/>
      <c r="K633" s="93"/>
      <c r="L633" s="93"/>
      <c r="M633" s="93"/>
      <c r="N633" s="93"/>
      <c r="O633" s="93"/>
      <c r="P633" s="93"/>
      <c r="Q633" s="93"/>
      <c r="R633" s="93"/>
      <c r="S633" s="191" t="s">
        <v>941</v>
      </c>
      <c r="T633" s="191" t="s">
        <v>941</v>
      </c>
      <c r="U633" s="192" t="s">
        <v>941</v>
      </c>
    </row>
    <row r="634" spans="1:21" s="94" customFormat="1" ht="31.5" x14ac:dyDescent="0.2">
      <c r="A634" s="122"/>
      <c r="B634" s="125"/>
      <c r="C634" s="87" t="s">
        <v>297</v>
      </c>
      <c r="D634" s="28" t="s">
        <v>43</v>
      </c>
      <c r="E634" s="59">
        <v>1020</v>
      </c>
      <c r="F634" s="122"/>
      <c r="G634" s="129"/>
      <c r="H634" s="90"/>
      <c r="I634" s="91"/>
      <c r="J634" s="92"/>
      <c r="K634" s="93"/>
      <c r="L634" s="93"/>
      <c r="M634" s="93"/>
      <c r="N634" s="93"/>
      <c r="O634" s="93"/>
      <c r="P634" s="93"/>
      <c r="Q634" s="93"/>
      <c r="R634" s="93"/>
      <c r="S634" s="191" t="s">
        <v>941</v>
      </c>
      <c r="T634" s="191" t="s">
        <v>941</v>
      </c>
      <c r="U634" s="192" t="s">
        <v>941</v>
      </c>
    </row>
    <row r="635" spans="1:21" s="94" customFormat="1" x14ac:dyDescent="0.2">
      <c r="A635" s="29" t="s">
        <v>809</v>
      </c>
      <c r="B635" s="112" t="s">
        <v>808</v>
      </c>
      <c r="C635" s="176"/>
      <c r="D635" s="27"/>
      <c r="E635" s="113"/>
      <c r="F635" s="114"/>
      <c r="G635" s="115">
        <f>SUM(G636:G649)</f>
        <v>1824.3799999999999</v>
      </c>
      <c r="H635" s="116"/>
      <c r="I635" s="117"/>
      <c r="J635" s="118"/>
      <c r="K635" s="119"/>
      <c r="L635" s="119"/>
      <c r="M635" s="119"/>
      <c r="N635" s="119"/>
      <c r="O635" s="119"/>
      <c r="P635" s="119"/>
      <c r="Q635" s="119"/>
      <c r="R635" s="119"/>
      <c r="S635" s="197" t="s">
        <v>941</v>
      </c>
      <c r="T635" s="197" t="s">
        <v>941</v>
      </c>
      <c r="U635" s="198" t="s">
        <v>941</v>
      </c>
    </row>
    <row r="636" spans="1:21" s="94" customFormat="1" x14ac:dyDescent="0.2">
      <c r="A636" s="120"/>
      <c r="B636" s="123" t="s">
        <v>53</v>
      </c>
      <c r="C636" s="87" t="s">
        <v>286</v>
      </c>
      <c r="D636" s="28"/>
      <c r="E636" s="59"/>
      <c r="F636" s="88"/>
      <c r="G636" s="89">
        <v>389.14</v>
      </c>
      <c r="H636" s="90"/>
      <c r="I636" s="91"/>
      <c r="J636" s="92"/>
      <c r="K636" s="93"/>
      <c r="L636" s="93"/>
      <c r="M636" s="93"/>
      <c r="N636" s="93"/>
      <c r="O636" s="93"/>
      <c r="P636" s="93"/>
      <c r="Q636" s="93"/>
      <c r="R636" s="93"/>
      <c r="S636" s="191" t="s">
        <v>941</v>
      </c>
      <c r="T636" s="191" t="s">
        <v>941</v>
      </c>
      <c r="U636" s="192" t="s">
        <v>941</v>
      </c>
    </row>
    <row r="637" spans="1:21" s="94" customFormat="1" ht="31.5" x14ac:dyDescent="0.2">
      <c r="A637" s="121"/>
      <c r="B637" s="124"/>
      <c r="C637" s="87" t="s">
        <v>299</v>
      </c>
      <c r="D637" s="28" t="s">
        <v>300</v>
      </c>
      <c r="E637" s="59" t="s">
        <v>787</v>
      </c>
      <c r="F637" s="126">
        <v>3.35</v>
      </c>
      <c r="G637" s="127">
        <v>448.9</v>
      </c>
      <c r="H637" s="90"/>
      <c r="I637" s="91"/>
      <c r="J637" s="92"/>
      <c r="K637" s="93"/>
      <c r="L637" s="93"/>
      <c r="M637" s="93"/>
      <c r="N637" s="93"/>
      <c r="O637" s="93"/>
      <c r="P637" s="93"/>
      <c r="Q637" s="93"/>
      <c r="R637" s="93"/>
      <c r="S637" s="191" t="s">
        <v>941</v>
      </c>
      <c r="T637" s="191" t="s">
        <v>941</v>
      </c>
      <c r="U637" s="192" t="s">
        <v>941</v>
      </c>
    </row>
    <row r="638" spans="1:21" s="94" customFormat="1" x14ac:dyDescent="0.2">
      <c r="A638" s="121"/>
      <c r="B638" s="124"/>
      <c r="C638" s="87" t="s">
        <v>302</v>
      </c>
      <c r="D638" s="28" t="s">
        <v>7</v>
      </c>
      <c r="E638" s="59">
        <v>12</v>
      </c>
      <c r="F638" s="121"/>
      <c r="G638" s="128"/>
      <c r="H638" s="90"/>
      <c r="I638" s="91"/>
      <c r="J638" s="92"/>
      <c r="K638" s="93"/>
      <c r="L638" s="93"/>
      <c r="M638" s="93"/>
      <c r="N638" s="93"/>
      <c r="O638" s="93"/>
      <c r="P638" s="93"/>
      <c r="Q638" s="93"/>
      <c r="R638" s="93"/>
      <c r="S638" s="191" t="s">
        <v>941</v>
      </c>
      <c r="T638" s="191" t="s">
        <v>941</v>
      </c>
      <c r="U638" s="192" t="s">
        <v>941</v>
      </c>
    </row>
    <row r="639" spans="1:21" s="94" customFormat="1" ht="31.5" x14ac:dyDescent="0.2">
      <c r="A639" s="121"/>
      <c r="B639" s="124"/>
      <c r="C639" s="87" t="s">
        <v>303</v>
      </c>
      <c r="D639" s="28" t="s">
        <v>7</v>
      </c>
      <c r="E639" s="59">
        <v>1</v>
      </c>
      <c r="F639" s="121"/>
      <c r="G639" s="128"/>
      <c r="H639" s="90"/>
      <c r="I639" s="91"/>
      <c r="J639" s="92"/>
      <c r="K639" s="93"/>
      <c r="L639" s="93"/>
      <c r="M639" s="93"/>
      <c r="N639" s="93"/>
      <c r="O639" s="93"/>
      <c r="P639" s="93"/>
      <c r="Q639" s="93"/>
      <c r="R639" s="93"/>
      <c r="S639" s="191" t="s">
        <v>941</v>
      </c>
      <c r="T639" s="191" t="s">
        <v>941</v>
      </c>
      <c r="U639" s="192" t="s">
        <v>941</v>
      </c>
    </row>
    <row r="640" spans="1:21" s="94" customFormat="1" x14ac:dyDescent="0.2">
      <c r="A640" s="121"/>
      <c r="B640" s="124"/>
      <c r="C640" s="87" t="s">
        <v>788</v>
      </c>
      <c r="D640" s="28" t="s">
        <v>7</v>
      </c>
      <c r="E640" s="59">
        <v>1</v>
      </c>
      <c r="F640" s="121"/>
      <c r="G640" s="128"/>
      <c r="H640" s="90"/>
      <c r="I640" s="91"/>
      <c r="J640" s="92"/>
      <c r="K640" s="93"/>
      <c r="L640" s="93"/>
      <c r="M640" s="93"/>
      <c r="N640" s="93"/>
      <c r="O640" s="93"/>
      <c r="P640" s="93"/>
      <c r="Q640" s="93"/>
      <c r="R640" s="93"/>
      <c r="S640" s="191" t="s">
        <v>941</v>
      </c>
      <c r="T640" s="191" t="s">
        <v>941</v>
      </c>
      <c r="U640" s="192" t="s">
        <v>941</v>
      </c>
    </row>
    <row r="641" spans="1:21" s="94" customFormat="1" x14ac:dyDescent="0.2">
      <c r="A641" s="122"/>
      <c r="B641" s="125"/>
      <c r="C641" s="87" t="s">
        <v>305</v>
      </c>
      <c r="D641" s="28" t="s">
        <v>7</v>
      </c>
      <c r="E641" s="59">
        <v>2</v>
      </c>
      <c r="F641" s="122"/>
      <c r="G641" s="129"/>
      <c r="H641" s="90"/>
      <c r="I641" s="91"/>
      <c r="J641" s="92"/>
      <c r="K641" s="93"/>
      <c r="L641" s="93"/>
      <c r="M641" s="93"/>
      <c r="N641" s="93"/>
      <c r="O641" s="93"/>
      <c r="P641" s="93"/>
      <c r="Q641" s="93"/>
      <c r="R641" s="93"/>
      <c r="S641" s="191" t="s">
        <v>941</v>
      </c>
      <c r="T641" s="191" t="s">
        <v>941</v>
      </c>
      <c r="U641" s="192" t="s">
        <v>941</v>
      </c>
    </row>
    <row r="642" spans="1:21" s="94" customFormat="1" x14ac:dyDescent="0.2">
      <c r="A642" s="120"/>
      <c r="B642" s="123" t="s">
        <v>306</v>
      </c>
      <c r="C642" s="87" t="s">
        <v>286</v>
      </c>
      <c r="D642" s="28"/>
      <c r="E642" s="59"/>
      <c r="F642" s="88"/>
      <c r="G642" s="89">
        <v>510.34</v>
      </c>
      <c r="H642" s="90"/>
      <c r="I642" s="91"/>
      <c r="J642" s="92"/>
      <c r="K642" s="93"/>
      <c r="L642" s="93"/>
      <c r="M642" s="93"/>
      <c r="N642" s="93"/>
      <c r="O642" s="93"/>
      <c r="P642" s="93"/>
      <c r="Q642" s="93"/>
      <c r="R642" s="93"/>
      <c r="S642" s="191" t="s">
        <v>941</v>
      </c>
      <c r="T642" s="191" t="s">
        <v>941</v>
      </c>
      <c r="U642" s="192" t="s">
        <v>941</v>
      </c>
    </row>
    <row r="643" spans="1:21" s="94" customFormat="1" x14ac:dyDescent="0.2">
      <c r="A643" s="121"/>
      <c r="B643" s="124"/>
      <c r="C643" s="87" t="s">
        <v>307</v>
      </c>
      <c r="D643" s="28" t="s">
        <v>7</v>
      </c>
      <c r="E643" s="59">
        <v>5</v>
      </c>
      <c r="F643" s="126">
        <v>1.7</v>
      </c>
      <c r="G643" s="127">
        <v>476</v>
      </c>
      <c r="H643" s="90"/>
      <c r="I643" s="91"/>
      <c r="J643" s="92"/>
      <c r="K643" s="93"/>
      <c r="L643" s="93"/>
      <c r="M643" s="93"/>
      <c r="N643" s="93"/>
      <c r="O643" s="93"/>
      <c r="P643" s="93"/>
      <c r="Q643" s="93"/>
      <c r="R643" s="93"/>
      <c r="S643" s="191" t="s">
        <v>941</v>
      </c>
      <c r="T643" s="191" t="s">
        <v>941</v>
      </c>
      <c r="U643" s="192" t="s">
        <v>941</v>
      </c>
    </row>
    <row r="644" spans="1:21" s="94" customFormat="1" x14ac:dyDescent="0.2">
      <c r="A644" s="121"/>
      <c r="B644" s="124"/>
      <c r="C644" s="87" t="s">
        <v>308</v>
      </c>
      <c r="D644" s="28" t="s">
        <v>7</v>
      </c>
      <c r="E644" s="59">
        <v>15</v>
      </c>
      <c r="F644" s="121"/>
      <c r="G644" s="128"/>
      <c r="H644" s="90"/>
      <c r="I644" s="91"/>
      <c r="J644" s="92"/>
      <c r="K644" s="93"/>
      <c r="L644" s="93"/>
      <c r="M644" s="93"/>
      <c r="N644" s="93"/>
      <c r="O644" s="93"/>
      <c r="P644" s="93"/>
      <c r="Q644" s="93"/>
      <c r="R644" s="93"/>
      <c r="S644" s="191" t="s">
        <v>941</v>
      </c>
      <c r="T644" s="191" t="s">
        <v>941</v>
      </c>
      <c r="U644" s="192" t="s">
        <v>941</v>
      </c>
    </row>
    <row r="645" spans="1:21" s="94" customFormat="1" ht="31.5" x14ac:dyDescent="0.2">
      <c r="A645" s="121"/>
      <c r="B645" s="124"/>
      <c r="C645" s="87" t="s">
        <v>309</v>
      </c>
      <c r="D645" s="28" t="s">
        <v>6</v>
      </c>
      <c r="E645" s="59">
        <v>280</v>
      </c>
      <c r="F645" s="121"/>
      <c r="G645" s="128"/>
      <c r="H645" s="90"/>
      <c r="I645" s="91"/>
      <c r="J645" s="92"/>
      <c r="K645" s="93"/>
      <c r="L645" s="93"/>
      <c r="M645" s="93"/>
      <c r="N645" s="93"/>
      <c r="O645" s="93"/>
      <c r="P645" s="93"/>
      <c r="Q645" s="93"/>
      <c r="R645" s="93"/>
      <c r="S645" s="191" t="s">
        <v>941</v>
      </c>
      <c r="T645" s="191" t="s">
        <v>941</v>
      </c>
      <c r="U645" s="192" t="s">
        <v>941</v>
      </c>
    </row>
    <row r="646" spans="1:21" s="94" customFormat="1" x14ac:dyDescent="0.2">
      <c r="A646" s="121"/>
      <c r="B646" s="124"/>
      <c r="C646" s="87" t="s">
        <v>310</v>
      </c>
      <c r="D646" s="28" t="s">
        <v>7</v>
      </c>
      <c r="E646" s="59">
        <v>2</v>
      </c>
      <c r="F646" s="121"/>
      <c r="G646" s="128"/>
      <c r="H646" s="90"/>
      <c r="I646" s="91"/>
      <c r="J646" s="92"/>
      <c r="K646" s="93"/>
      <c r="L646" s="93"/>
      <c r="M646" s="93"/>
      <c r="N646" s="93"/>
      <c r="O646" s="93"/>
      <c r="P646" s="93"/>
      <c r="Q646" s="93"/>
      <c r="R646" s="93"/>
      <c r="S646" s="191" t="s">
        <v>941</v>
      </c>
      <c r="T646" s="191" t="s">
        <v>941</v>
      </c>
      <c r="U646" s="192" t="s">
        <v>941</v>
      </c>
    </row>
    <row r="647" spans="1:21" s="94" customFormat="1" ht="47.25" x14ac:dyDescent="0.2">
      <c r="A647" s="121"/>
      <c r="B647" s="124"/>
      <c r="C647" s="87" t="s">
        <v>311</v>
      </c>
      <c r="D647" s="28" t="s">
        <v>7</v>
      </c>
      <c r="E647" s="59">
        <v>76</v>
      </c>
      <c r="F647" s="121"/>
      <c r="G647" s="128"/>
      <c r="H647" s="90"/>
      <c r="I647" s="91"/>
      <c r="J647" s="92"/>
      <c r="K647" s="93"/>
      <c r="L647" s="93"/>
      <c r="M647" s="93"/>
      <c r="N647" s="93"/>
      <c r="O647" s="93"/>
      <c r="P647" s="93"/>
      <c r="Q647" s="93"/>
      <c r="R647" s="93"/>
      <c r="S647" s="191" t="s">
        <v>941</v>
      </c>
      <c r="T647" s="191" t="s">
        <v>941</v>
      </c>
      <c r="U647" s="192" t="s">
        <v>941</v>
      </c>
    </row>
    <row r="648" spans="1:21" s="94" customFormat="1" ht="31.5" x14ac:dyDescent="0.2">
      <c r="A648" s="121"/>
      <c r="B648" s="124"/>
      <c r="C648" s="87" t="s">
        <v>312</v>
      </c>
      <c r="D648" s="28" t="s">
        <v>7</v>
      </c>
      <c r="E648" s="59">
        <v>6</v>
      </c>
      <c r="F648" s="121"/>
      <c r="G648" s="128"/>
      <c r="H648" s="90"/>
      <c r="I648" s="91"/>
      <c r="J648" s="92"/>
      <c r="K648" s="93"/>
      <c r="L648" s="93"/>
      <c r="M648" s="93"/>
      <c r="N648" s="93"/>
      <c r="O648" s="93"/>
      <c r="P648" s="93"/>
      <c r="Q648" s="93"/>
      <c r="R648" s="93"/>
      <c r="S648" s="191" t="s">
        <v>941</v>
      </c>
      <c r="T648" s="191" t="s">
        <v>941</v>
      </c>
      <c r="U648" s="192" t="s">
        <v>941</v>
      </c>
    </row>
    <row r="649" spans="1:21" s="94" customFormat="1" ht="31.5" x14ac:dyDescent="0.2">
      <c r="A649" s="122"/>
      <c r="B649" s="125"/>
      <c r="C649" s="87" t="s">
        <v>789</v>
      </c>
      <c r="D649" s="28" t="s">
        <v>7</v>
      </c>
      <c r="E649" s="59">
        <v>4</v>
      </c>
      <c r="F649" s="122"/>
      <c r="G649" s="129"/>
      <c r="H649" s="90"/>
      <c r="I649" s="91"/>
      <c r="J649" s="92"/>
      <c r="K649" s="93"/>
      <c r="L649" s="93"/>
      <c r="M649" s="93"/>
      <c r="N649" s="93"/>
      <c r="O649" s="93"/>
      <c r="P649" s="93"/>
      <c r="Q649" s="93"/>
      <c r="R649" s="93"/>
      <c r="S649" s="191" t="s">
        <v>941</v>
      </c>
      <c r="T649" s="191" t="s">
        <v>941</v>
      </c>
      <c r="U649" s="192" t="s">
        <v>941</v>
      </c>
    </row>
    <row r="650" spans="1:21" s="94" customFormat="1" x14ac:dyDescent="0.2">
      <c r="A650" s="29" t="s">
        <v>811</v>
      </c>
      <c r="B650" s="112" t="s">
        <v>810</v>
      </c>
      <c r="C650" s="176"/>
      <c r="D650" s="27"/>
      <c r="E650" s="113"/>
      <c r="F650" s="114"/>
      <c r="G650" s="115">
        <f>SUM(G651)</f>
        <v>51.7</v>
      </c>
      <c r="H650" s="116"/>
      <c r="I650" s="117"/>
      <c r="J650" s="118"/>
      <c r="K650" s="119"/>
      <c r="L650" s="119"/>
      <c r="M650" s="119"/>
      <c r="N650" s="119"/>
      <c r="O650" s="119"/>
      <c r="P650" s="119"/>
      <c r="Q650" s="119"/>
      <c r="R650" s="119"/>
      <c r="S650" s="197" t="s">
        <v>941</v>
      </c>
      <c r="T650" s="197" t="s">
        <v>941</v>
      </c>
      <c r="U650" s="198" t="s">
        <v>941</v>
      </c>
    </row>
    <row r="651" spans="1:21" s="94" customFormat="1" x14ac:dyDescent="0.2">
      <c r="A651" s="86"/>
      <c r="B651" s="87"/>
      <c r="C651" s="87" t="s">
        <v>314</v>
      </c>
      <c r="D651" s="28" t="s">
        <v>6</v>
      </c>
      <c r="E651" s="59">
        <v>235</v>
      </c>
      <c r="F651" s="88">
        <v>0.22</v>
      </c>
      <c r="G651" s="89">
        <v>51.7</v>
      </c>
      <c r="H651" s="90"/>
      <c r="I651" s="91"/>
      <c r="J651" s="92"/>
      <c r="K651" s="93"/>
      <c r="L651" s="93"/>
      <c r="M651" s="93"/>
      <c r="N651" s="93"/>
      <c r="O651" s="93"/>
      <c r="P651" s="93"/>
      <c r="Q651" s="93"/>
      <c r="R651" s="93"/>
      <c r="S651" s="191" t="s">
        <v>941</v>
      </c>
      <c r="T651" s="191" t="s">
        <v>941</v>
      </c>
      <c r="U651" s="192" t="s">
        <v>941</v>
      </c>
    </row>
    <row r="652" spans="1:21" s="94" customFormat="1" x14ac:dyDescent="0.2">
      <c r="A652" s="29" t="s">
        <v>812</v>
      </c>
      <c r="B652" s="112" t="s">
        <v>399</v>
      </c>
      <c r="C652" s="176"/>
      <c r="D652" s="27"/>
      <c r="E652" s="113"/>
      <c r="F652" s="114"/>
      <c r="G652" s="115">
        <f>SUM(G653:G654)</f>
        <v>6499.26</v>
      </c>
      <c r="H652" s="116"/>
      <c r="I652" s="117"/>
      <c r="J652" s="118"/>
      <c r="K652" s="119"/>
      <c r="L652" s="119"/>
      <c r="M652" s="119"/>
      <c r="N652" s="119"/>
      <c r="O652" s="119"/>
      <c r="P652" s="119"/>
      <c r="Q652" s="119"/>
      <c r="R652" s="119"/>
      <c r="S652" s="197" t="s">
        <v>941</v>
      </c>
      <c r="T652" s="197" t="s">
        <v>941</v>
      </c>
      <c r="U652" s="198" t="s">
        <v>941</v>
      </c>
    </row>
    <row r="653" spans="1:21" s="94" customFormat="1" x14ac:dyDescent="0.2">
      <c r="A653" s="86"/>
      <c r="B653" s="87"/>
      <c r="C653" s="87" t="s">
        <v>286</v>
      </c>
      <c r="D653" s="28"/>
      <c r="E653" s="59"/>
      <c r="F653" s="88"/>
      <c r="G653" s="89">
        <v>1480.96</v>
      </c>
      <c r="H653" s="90"/>
      <c r="I653" s="91"/>
      <c r="J653" s="92"/>
      <c r="K653" s="93"/>
      <c r="L653" s="93"/>
      <c r="M653" s="93"/>
      <c r="N653" s="93"/>
      <c r="O653" s="93"/>
      <c r="P653" s="93"/>
      <c r="Q653" s="93"/>
      <c r="R653" s="93"/>
      <c r="S653" s="191" t="s">
        <v>941</v>
      </c>
      <c r="T653" s="191" t="s">
        <v>941</v>
      </c>
      <c r="U653" s="192" t="s">
        <v>941</v>
      </c>
    </row>
    <row r="654" spans="1:21" s="94" customFormat="1" x14ac:dyDescent="0.2">
      <c r="A654" s="86"/>
      <c r="B654" s="87"/>
      <c r="C654" s="87" t="s">
        <v>315</v>
      </c>
      <c r="D654" s="28" t="s">
        <v>6</v>
      </c>
      <c r="E654" s="59">
        <v>7490</v>
      </c>
      <c r="F654" s="88">
        <v>0.67</v>
      </c>
      <c r="G654" s="89">
        <v>5018.3</v>
      </c>
      <c r="H654" s="90"/>
      <c r="I654" s="91"/>
      <c r="J654" s="92"/>
      <c r="K654" s="93"/>
      <c r="L654" s="93"/>
      <c r="M654" s="93"/>
      <c r="N654" s="93"/>
      <c r="O654" s="93"/>
      <c r="P654" s="93"/>
      <c r="Q654" s="93"/>
      <c r="R654" s="93"/>
      <c r="S654" s="191" t="s">
        <v>941</v>
      </c>
      <c r="T654" s="191" t="s">
        <v>941</v>
      </c>
      <c r="U654" s="192" t="s">
        <v>941</v>
      </c>
    </row>
    <row r="655" spans="1:21" s="94" customFormat="1" x14ac:dyDescent="0.2">
      <c r="A655" s="29" t="s">
        <v>813</v>
      </c>
      <c r="B655" s="112" t="s">
        <v>94</v>
      </c>
      <c r="C655" s="176"/>
      <c r="D655" s="27"/>
      <c r="E655" s="113"/>
      <c r="F655" s="114"/>
      <c r="G655" s="115">
        <f>SUM(G656)</f>
        <v>1628.4</v>
      </c>
      <c r="H655" s="116"/>
      <c r="I655" s="117"/>
      <c r="J655" s="118"/>
      <c r="K655" s="119"/>
      <c r="L655" s="119"/>
      <c r="M655" s="119"/>
      <c r="N655" s="119"/>
      <c r="O655" s="119"/>
      <c r="P655" s="119"/>
      <c r="Q655" s="119"/>
      <c r="R655" s="119"/>
      <c r="S655" s="197" t="s">
        <v>941</v>
      </c>
      <c r="T655" s="197" t="s">
        <v>941</v>
      </c>
      <c r="U655" s="198" t="s">
        <v>941</v>
      </c>
    </row>
    <row r="656" spans="1:21" s="94" customFormat="1" x14ac:dyDescent="0.2">
      <c r="A656" s="86"/>
      <c r="B656" s="87"/>
      <c r="C656" s="87" t="s">
        <v>315</v>
      </c>
      <c r="D656" s="28" t="s">
        <v>6</v>
      </c>
      <c r="E656" s="59">
        <v>920</v>
      </c>
      <c r="F656" s="88">
        <v>1.77</v>
      </c>
      <c r="G656" s="89">
        <v>1628.4</v>
      </c>
      <c r="H656" s="90"/>
      <c r="I656" s="91"/>
      <c r="J656" s="92"/>
      <c r="K656" s="93"/>
      <c r="L656" s="93"/>
      <c r="M656" s="93"/>
      <c r="N656" s="93"/>
      <c r="O656" s="93"/>
      <c r="P656" s="93"/>
      <c r="Q656" s="93"/>
      <c r="R656" s="93"/>
      <c r="S656" s="191" t="s">
        <v>941</v>
      </c>
      <c r="T656" s="191" t="s">
        <v>941</v>
      </c>
      <c r="U656" s="192" t="s">
        <v>941</v>
      </c>
    </row>
    <row r="657" spans="1:21" s="94" customFormat="1" ht="31.5" x14ac:dyDescent="0.2">
      <c r="A657" s="29" t="s">
        <v>814</v>
      </c>
      <c r="B657" s="112" t="s">
        <v>408</v>
      </c>
      <c r="C657" s="176"/>
      <c r="D657" s="27" t="s">
        <v>39</v>
      </c>
      <c r="E657" s="113"/>
      <c r="F657" s="114"/>
      <c r="G657" s="115">
        <f>SUM(G658:G664)</f>
        <v>888.59</v>
      </c>
      <c r="H657" s="116"/>
      <c r="I657" s="117"/>
      <c r="J657" s="118"/>
      <c r="K657" s="119"/>
      <c r="L657" s="119"/>
      <c r="M657" s="119"/>
      <c r="N657" s="119"/>
      <c r="O657" s="119"/>
      <c r="P657" s="119"/>
      <c r="Q657" s="119"/>
      <c r="R657" s="119"/>
      <c r="S657" s="197" t="s">
        <v>941</v>
      </c>
      <c r="T657" s="197" t="s">
        <v>941</v>
      </c>
      <c r="U657" s="198" t="s">
        <v>941</v>
      </c>
    </row>
    <row r="658" spans="1:21" s="94" customFormat="1" x14ac:dyDescent="0.2">
      <c r="A658" s="86"/>
      <c r="B658" s="87"/>
      <c r="C658" s="87" t="s">
        <v>286</v>
      </c>
      <c r="D658" s="28"/>
      <c r="E658" s="59"/>
      <c r="F658" s="88"/>
      <c r="G658" s="89">
        <v>313.39</v>
      </c>
      <c r="H658" s="90"/>
      <c r="I658" s="91"/>
      <c r="J658" s="92"/>
      <c r="K658" s="93"/>
      <c r="L658" s="93"/>
      <c r="M658" s="93"/>
      <c r="N658" s="93"/>
      <c r="O658" s="93"/>
      <c r="P658" s="93"/>
      <c r="Q658" s="93"/>
      <c r="R658" s="93"/>
      <c r="S658" s="191" t="s">
        <v>941</v>
      </c>
      <c r="T658" s="191" t="s">
        <v>941</v>
      </c>
      <c r="U658" s="192" t="s">
        <v>941</v>
      </c>
    </row>
    <row r="659" spans="1:21" s="94" customFormat="1" ht="31.5" x14ac:dyDescent="0.2">
      <c r="A659" s="86"/>
      <c r="B659" s="87"/>
      <c r="C659" s="87" t="s">
        <v>325</v>
      </c>
      <c r="D659" s="28" t="s">
        <v>6</v>
      </c>
      <c r="E659" s="59">
        <v>60</v>
      </c>
      <c r="F659" s="88">
        <v>0.38</v>
      </c>
      <c r="G659" s="89">
        <v>22.8</v>
      </c>
      <c r="H659" s="90"/>
      <c r="I659" s="91"/>
      <c r="J659" s="92"/>
      <c r="K659" s="93"/>
      <c r="L659" s="93"/>
      <c r="M659" s="93"/>
      <c r="N659" s="93"/>
      <c r="O659" s="93"/>
      <c r="P659" s="93"/>
      <c r="Q659" s="93"/>
      <c r="R659" s="93"/>
      <c r="S659" s="191" t="s">
        <v>941</v>
      </c>
      <c r="T659" s="191" t="s">
        <v>941</v>
      </c>
      <c r="U659" s="192" t="s">
        <v>941</v>
      </c>
    </row>
    <row r="660" spans="1:21" s="94" customFormat="1" x14ac:dyDescent="0.2">
      <c r="A660" s="86"/>
      <c r="B660" s="87"/>
      <c r="C660" s="87" t="s">
        <v>326</v>
      </c>
      <c r="D660" s="28" t="s">
        <v>327</v>
      </c>
      <c r="E660" s="59">
        <v>2</v>
      </c>
      <c r="F660" s="88">
        <v>5.35</v>
      </c>
      <c r="G660" s="89">
        <v>10.7</v>
      </c>
      <c r="H660" s="90"/>
      <c r="I660" s="91"/>
      <c r="J660" s="92"/>
      <c r="K660" s="93"/>
      <c r="L660" s="93"/>
      <c r="M660" s="93"/>
      <c r="N660" s="93"/>
      <c r="O660" s="93"/>
      <c r="P660" s="93"/>
      <c r="Q660" s="93"/>
      <c r="R660" s="93"/>
      <c r="S660" s="191" t="s">
        <v>941</v>
      </c>
      <c r="T660" s="191" t="s">
        <v>941</v>
      </c>
      <c r="U660" s="192" t="s">
        <v>941</v>
      </c>
    </row>
    <row r="661" spans="1:21" s="94" customFormat="1" ht="47.25" x14ac:dyDescent="0.2">
      <c r="A661" s="86"/>
      <c r="B661" s="87"/>
      <c r="C661" s="87" t="s">
        <v>328</v>
      </c>
      <c r="D661" s="28" t="s">
        <v>6</v>
      </c>
      <c r="E661" s="59">
        <v>395</v>
      </c>
      <c r="F661" s="88">
        <v>0.64</v>
      </c>
      <c r="G661" s="89">
        <v>252.8</v>
      </c>
      <c r="H661" s="90"/>
      <c r="I661" s="91"/>
      <c r="J661" s="92"/>
      <c r="K661" s="93"/>
      <c r="L661" s="93"/>
      <c r="M661" s="93"/>
      <c r="N661" s="93"/>
      <c r="O661" s="93"/>
      <c r="P661" s="93"/>
      <c r="Q661" s="93"/>
      <c r="R661" s="93"/>
      <c r="S661" s="191" t="s">
        <v>941</v>
      </c>
      <c r="T661" s="191" t="s">
        <v>941</v>
      </c>
      <c r="U661" s="192" t="s">
        <v>941</v>
      </c>
    </row>
    <row r="662" spans="1:21" s="94" customFormat="1" ht="31.5" x14ac:dyDescent="0.2">
      <c r="A662" s="86"/>
      <c r="B662" s="87"/>
      <c r="C662" s="87" t="s">
        <v>329</v>
      </c>
      <c r="D662" s="28" t="s">
        <v>6</v>
      </c>
      <c r="E662" s="59">
        <v>100</v>
      </c>
      <c r="F662" s="88">
        <v>0.19</v>
      </c>
      <c r="G662" s="89">
        <v>19</v>
      </c>
      <c r="H662" s="90"/>
      <c r="I662" s="91"/>
      <c r="J662" s="92"/>
      <c r="K662" s="93"/>
      <c r="L662" s="93"/>
      <c r="M662" s="93"/>
      <c r="N662" s="93"/>
      <c r="O662" s="93"/>
      <c r="P662" s="93"/>
      <c r="Q662" s="93"/>
      <c r="R662" s="93"/>
      <c r="S662" s="191" t="s">
        <v>941</v>
      </c>
      <c r="T662" s="191" t="s">
        <v>941</v>
      </c>
      <c r="U662" s="192" t="s">
        <v>941</v>
      </c>
    </row>
    <row r="663" spans="1:21" s="94" customFormat="1" ht="63" x14ac:dyDescent="0.2">
      <c r="A663" s="86"/>
      <c r="B663" s="87"/>
      <c r="C663" s="87" t="s">
        <v>330</v>
      </c>
      <c r="D663" s="28" t="s">
        <v>6</v>
      </c>
      <c r="E663" s="59">
        <v>755</v>
      </c>
      <c r="F663" s="88">
        <v>0.3</v>
      </c>
      <c r="G663" s="89">
        <v>226.5</v>
      </c>
      <c r="H663" s="90"/>
      <c r="I663" s="91"/>
      <c r="J663" s="92"/>
      <c r="K663" s="93"/>
      <c r="L663" s="93"/>
      <c r="M663" s="93"/>
      <c r="N663" s="93"/>
      <c r="O663" s="93"/>
      <c r="P663" s="93"/>
      <c r="Q663" s="93"/>
      <c r="R663" s="93"/>
      <c r="S663" s="191" t="s">
        <v>941</v>
      </c>
      <c r="T663" s="191" t="s">
        <v>941</v>
      </c>
      <c r="U663" s="192" t="s">
        <v>941</v>
      </c>
    </row>
    <row r="664" spans="1:21" s="94" customFormat="1" ht="31.5" x14ac:dyDescent="0.2">
      <c r="A664" s="86"/>
      <c r="B664" s="87"/>
      <c r="C664" s="87" t="s">
        <v>331</v>
      </c>
      <c r="D664" s="28" t="s">
        <v>6</v>
      </c>
      <c r="E664" s="59">
        <v>70</v>
      </c>
      <c r="F664" s="88">
        <v>0.62</v>
      </c>
      <c r="G664" s="89">
        <v>43.4</v>
      </c>
      <c r="H664" s="90"/>
      <c r="I664" s="91"/>
      <c r="J664" s="92"/>
      <c r="K664" s="93"/>
      <c r="L664" s="93"/>
      <c r="M664" s="93"/>
      <c r="N664" s="93"/>
      <c r="O664" s="93"/>
      <c r="P664" s="93"/>
      <c r="Q664" s="93"/>
      <c r="R664" s="93"/>
      <c r="S664" s="191" t="s">
        <v>941</v>
      </c>
      <c r="T664" s="191" t="s">
        <v>941</v>
      </c>
      <c r="U664" s="192" t="s">
        <v>941</v>
      </c>
    </row>
    <row r="665" spans="1:21" s="94" customFormat="1" x14ac:dyDescent="0.2">
      <c r="A665" s="29" t="s">
        <v>815</v>
      </c>
      <c r="B665" s="112" t="s">
        <v>400</v>
      </c>
      <c r="C665" s="176"/>
      <c r="D665" s="27"/>
      <c r="E665" s="113"/>
      <c r="F665" s="114"/>
      <c r="G665" s="115">
        <f>SUM(G666:G671)</f>
        <v>349.22</v>
      </c>
      <c r="H665" s="116"/>
      <c r="I665" s="117"/>
      <c r="J665" s="118"/>
      <c r="K665" s="119"/>
      <c r="L665" s="119"/>
      <c r="M665" s="119"/>
      <c r="N665" s="119"/>
      <c r="O665" s="119"/>
      <c r="P665" s="119"/>
      <c r="Q665" s="119"/>
      <c r="R665" s="119"/>
      <c r="S665" s="197" t="s">
        <v>941</v>
      </c>
      <c r="T665" s="197" t="s">
        <v>941</v>
      </c>
      <c r="U665" s="198" t="s">
        <v>941</v>
      </c>
    </row>
    <row r="666" spans="1:21" s="94" customFormat="1" ht="31.5" x14ac:dyDescent="0.2">
      <c r="A666" s="86"/>
      <c r="B666" s="87"/>
      <c r="C666" s="87" t="s">
        <v>316</v>
      </c>
      <c r="D666" s="28" t="s">
        <v>6</v>
      </c>
      <c r="E666" s="59">
        <v>61</v>
      </c>
      <c r="F666" s="88">
        <v>1.66</v>
      </c>
      <c r="G666" s="89">
        <v>101.26</v>
      </c>
      <c r="H666" s="90"/>
      <c r="I666" s="91"/>
      <c r="J666" s="92"/>
      <c r="K666" s="93"/>
      <c r="L666" s="93"/>
      <c r="M666" s="93"/>
      <c r="N666" s="93"/>
      <c r="O666" s="93"/>
      <c r="P666" s="93"/>
      <c r="Q666" s="93"/>
      <c r="R666" s="93"/>
      <c r="S666" s="191" t="s">
        <v>941</v>
      </c>
      <c r="T666" s="191" t="s">
        <v>941</v>
      </c>
      <c r="U666" s="192" t="s">
        <v>941</v>
      </c>
    </row>
    <row r="667" spans="1:21" s="94" customFormat="1" x14ac:dyDescent="0.2">
      <c r="A667" s="86"/>
      <c r="B667" s="87"/>
      <c r="C667" s="87" t="s">
        <v>317</v>
      </c>
      <c r="D667" s="28" t="s">
        <v>7</v>
      </c>
      <c r="E667" s="59">
        <v>1</v>
      </c>
      <c r="F667" s="88">
        <v>40.340000000000003</v>
      </c>
      <c r="G667" s="89">
        <v>40.340000000000003</v>
      </c>
      <c r="H667" s="90"/>
      <c r="I667" s="91"/>
      <c r="J667" s="92"/>
      <c r="K667" s="93"/>
      <c r="L667" s="93"/>
      <c r="M667" s="93"/>
      <c r="N667" s="93"/>
      <c r="O667" s="93"/>
      <c r="P667" s="93"/>
      <c r="Q667" s="93"/>
      <c r="R667" s="93"/>
      <c r="S667" s="191" t="s">
        <v>941</v>
      </c>
      <c r="T667" s="191" t="s">
        <v>941</v>
      </c>
      <c r="U667" s="192" t="s">
        <v>941</v>
      </c>
    </row>
    <row r="668" spans="1:21" s="94" customFormat="1" ht="31.5" x14ac:dyDescent="0.2">
      <c r="A668" s="86"/>
      <c r="B668" s="87"/>
      <c r="C668" s="87" t="s">
        <v>318</v>
      </c>
      <c r="D668" s="28" t="s">
        <v>6</v>
      </c>
      <c r="E668" s="59">
        <v>2</v>
      </c>
      <c r="F668" s="88">
        <v>11.35</v>
      </c>
      <c r="G668" s="89">
        <v>22.7</v>
      </c>
      <c r="H668" s="90"/>
      <c r="I668" s="91"/>
      <c r="J668" s="92"/>
      <c r="K668" s="93"/>
      <c r="L668" s="93"/>
      <c r="M668" s="93"/>
      <c r="N668" s="93"/>
      <c r="O668" s="93"/>
      <c r="P668" s="93"/>
      <c r="Q668" s="93"/>
      <c r="R668" s="93"/>
      <c r="S668" s="191" t="s">
        <v>941</v>
      </c>
      <c r="T668" s="191" t="s">
        <v>941</v>
      </c>
      <c r="U668" s="192" t="s">
        <v>941</v>
      </c>
    </row>
    <row r="669" spans="1:21" s="94" customFormat="1" ht="31.5" x14ac:dyDescent="0.2">
      <c r="A669" s="86"/>
      <c r="B669" s="87"/>
      <c r="C669" s="87" t="s">
        <v>319</v>
      </c>
      <c r="D669" s="28" t="s">
        <v>6</v>
      </c>
      <c r="E669" s="59">
        <v>15</v>
      </c>
      <c r="F669" s="88">
        <v>3.38</v>
      </c>
      <c r="G669" s="89">
        <v>50.7</v>
      </c>
      <c r="H669" s="90"/>
      <c r="I669" s="91"/>
      <c r="J669" s="92"/>
      <c r="K669" s="93"/>
      <c r="L669" s="93"/>
      <c r="M669" s="93"/>
      <c r="N669" s="93"/>
      <c r="O669" s="93"/>
      <c r="P669" s="93"/>
      <c r="Q669" s="93"/>
      <c r="R669" s="93"/>
      <c r="S669" s="191" t="s">
        <v>941</v>
      </c>
      <c r="T669" s="191" t="s">
        <v>941</v>
      </c>
      <c r="U669" s="192" t="s">
        <v>941</v>
      </c>
    </row>
    <row r="670" spans="1:21" s="94" customFormat="1" ht="31.5" x14ac:dyDescent="0.2">
      <c r="A670" s="86"/>
      <c r="B670" s="87"/>
      <c r="C670" s="87" t="s">
        <v>320</v>
      </c>
      <c r="D670" s="28" t="s">
        <v>6</v>
      </c>
      <c r="E670" s="59">
        <v>40</v>
      </c>
      <c r="F670" s="88">
        <v>2.57</v>
      </c>
      <c r="G670" s="89">
        <v>102.8</v>
      </c>
      <c r="H670" s="90"/>
      <c r="I670" s="91"/>
      <c r="J670" s="92"/>
      <c r="K670" s="93"/>
      <c r="L670" s="93"/>
      <c r="M670" s="93"/>
      <c r="N670" s="93"/>
      <c r="O670" s="93"/>
      <c r="P670" s="93"/>
      <c r="Q670" s="93"/>
      <c r="R670" s="93"/>
      <c r="S670" s="191" t="s">
        <v>941</v>
      </c>
      <c r="T670" s="191" t="s">
        <v>941</v>
      </c>
      <c r="U670" s="192" t="s">
        <v>941</v>
      </c>
    </row>
    <row r="671" spans="1:21" s="94" customFormat="1" ht="31.5" x14ac:dyDescent="0.2">
      <c r="A671" s="86"/>
      <c r="B671" s="87"/>
      <c r="C671" s="87" t="s">
        <v>321</v>
      </c>
      <c r="D671" s="28" t="s">
        <v>7</v>
      </c>
      <c r="E671" s="59">
        <v>2</v>
      </c>
      <c r="F671" s="88">
        <v>15.71</v>
      </c>
      <c r="G671" s="89">
        <v>31.42</v>
      </c>
      <c r="H671" s="90"/>
      <c r="I671" s="91"/>
      <c r="J671" s="92"/>
      <c r="K671" s="93"/>
      <c r="L671" s="93"/>
      <c r="M671" s="93"/>
      <c r="N671" s="93"/>
      <c r="O671" s="93"/>
      <c r="P671" s="93"/>
      <c r="Q671" s="93"/>
      <c r="R671" s="93"/>
      <c r="S671" s="191" t="s">
        <v>941</v>
      </c>
      <c r="T671" s="191" t="s">
        <v>941</v>
      </c>
      <c r="U671" s="192" t="s">
        <v>941</v>
      </c>
    </row>
    <row r="672" spans="1:21" s="94" customFormat="1" x14ac:dyDescent="0.2">
      <c r="A672" s="29" t="s">
        <v>816</v>
      </c>
      <c r="B672" s="112" t="s">
        <v>322</v>
      </c>
      <c r="C672" s="176"/>
      <c r="D672" s="27"/>
      <c r="E672" s="113"/>
      <c r="F672" s="114"/>
      <c r="G672" s="115">
        <f>SUM(G673)</f>
        <v>131.35</v>
      </c>
      <c r="H672" s="116"/>
      <c r="I672" s="117"/>
      <c r="J672" s="118"/>
      <c r="K672" s="119"/>
      <c r="L672" s="119"/>
      <c r="M672" s="119"/>
      <c r="N672" s="119"/>
      <c r="O672" s="119"/>
      <c r="P672" s="119"/>
      <c r="Q672" s="119"/>
      <c r="R672" s="119"/>
      <c r="S672" s="197" t="s">
        <v>941</v>
      </c>
      <c r="T672" s="197" t="s">
        <v>941</v>
      </c>
      <c r="U672" s="198" t="s">
        <v>941</v>
      </c>
    </row>
    <row r="673" spans="1:21" s="94" customFormat="1" ht="31.5" x14ac:dyDescent="0.2">
      <c r="A673" s="86"/>
      <c r="B673" s="87"/>
      <c r="C673" s="87" t="s">
        <v>323</v>
      </c>
      <c r="D673" s="28" t="s">
        <v>6</v>
      </c>
      <c r="E673" s="59">
        <v>185</v>
      </c>
      <c r="F673" s="88">
        <v>0.71</v>
      </c>
      <c r="G673" s="89">
        <v>131.35</v>
      </c>
      <c r="H673" s="90"/>
      <c r="I673" s="91"/>
      <c r="J673" s="92"/>
      <c r="K673" s="93"/>
      <c r="L673" s="93"/>
      <c r="M673" s="93"/>
      <c r="N673" s="93"/>
      <c r="O673" s="93"/>
      <c r="P673" s="93"/>
      <c r="Q673" s="93"/>
      <c r="R673" s="93"/>
      <c r="S673" s="191" t="s">
        <v>941</v>
      </c>
      <c r="T673" s="191" t="s">
        <v>941</v>
      </c>
      <c r="U673" s="192" t="s">
        <v>941</v>
      </c>
    </row>
    <row r="674" spans="1:21" s="94" customFormat="1" x14ac:dyDescent="0.2">
      <c r="A674" s="29" t="s">
        <v>817</v>
      </c>
      <c r="B674" s="112" t="s">
        <v>324</v>
      </c>
      <c r="C674" s="176"/>
      <c r="D674" s="27"/>
      <c r="E674" s="113"/>
      <c r="F674" s="114"/>
      <c r="G674" s="115">
        <f>SUM(G675)</f>
        <v>108.3</v>
      </c>
      <c r="H674" s="116"/>
      <c r="I674" s="117"/>
      <c r="J674" s="118"/>
      <c r="K674" s="119"/>
      <c r="L674" s="119"/>
      <c r="M674" s="119"/>
      <c r="N674" s="119"/>
      <c r="O674" s="119"/>
      <c r="P674" s="119"/>
      <c r="Q674" s="119"/>
      <c r="R674" s="119"/>
      <c r="S674" s="197" t="s">
        <v>941</v>
      </c>
      <c r="T674" s="197" t="s">
        <v>941</v>
      </c>
      <c r="U674" s="198" t="s">
        <v>941</v>
      </c>
    </row>
    <row r="675" spans="1:21" s="94" customFormat="1" ht="31.5" x14ac:dyDescent="0.2">
      <c r="A675" s="86"/>
      <c r="B675" s="87"/>
      <c r="C675" s="87" t="s">
        <v>323</v>
      </c>
      <c r="D675" s="28" t="s">
        <v>6</v>
      </c>
      <c r="E675" s="59">
        <v>30</v>
      </c>
      <c r="F675" s="88">
        <v>3.61</v>
      </c>
      <c r="G675" s="89">
        <v>108.3</v>
      </c>
      <c r="H675" s="90"/>
      <c r="I675" s="91"/>
      <c r="J675" s="92"/>
      <c r="K675" s="93"/>
      <c r="L675" s="93"/>
      <c r="M675" s="93"/>
      <c r="N675" s="93"/>
      <c r="O675" s="93"/>
      <c r="P675" s="93"/>
      <c r="Q675" s="93"/>
      <c r="R675" s="93"/>
      <c r="S675" s="191" t="s">
        <v>941</v>
      </c>
      <c r="T675" s="191" t="s">
        <v>941</v>
      </c>
      <c r="U675" s="192" t="s">
        <v>941</v>
      </c>
    </row>
    <row r="676" spans="1:21" s="58" customFormat="1" x14ac:dyDescent="0.2">
      <c r="A676" s="130" t="s">
        <v>818</v>
      </c>
      <c r="B676" s="131" t="s">
        <v>333</v>
      </c>
      <c r="C676" s="175"/>
      <c r="D676" s="132"/>
      <c r="E676" s="133"/>
      <c r="F676" s="134"/>
      <c r="G676" s="135">
        <f>SUM(G677,G679,G681,G684)</f>
        <v>14258.05</v>
      </c>
      <c r="H676" s="136"/>
      <c r="I676" s="137"/>
      <c r="J676" s="138"/>
      <c r="K676" s="139"/>
      <c r="L676" s="139"/>
      <c r="M676" s="139"/>
      <c r="N676" s="139"/>
      <c r="O676" s="139"/>
      <c r="P676" s="139"/>
      <c r="Q676" s="139"/>
      <c r="R676" s="139"/>
      <c r="S676" s="189" t="s">
        <v>941</v>
      </c>
      <c r="T676" s="189" t="s">
        <v>941</v>
      </c>
      <c r="U676" s="190" t="s">
        <v>941</v>
      </c>
    </row>
    <row r="677" spans="1:21" s="94" customFormat="1" x14ac:dyDescent="0.2">
      <c r="A677" s="29" t="s">
        <v>820</v>
      </c>
      <c r="B677" s="112" t="s">
        <v>642</v>
      </c>
      <c r="C677" s="176"/>
      <c r="D677" s="27"/>
      <c r="E677" s="113"/>
      <c r="F677" s="114"/>
      <c r="G677" s="115">
        <f>SUM(G678)</f>
        <v>2894.55</v>
      </c>
      <c r="H677" s="116"/>
      <c r="I677" s="117"/>
      <c r="J677" s="118"/>
      <c r="K677" s="119"/>
      <c r="L677" s="119"/>
      <c r="M677" s="119"/>
      <c r="N677" s="119"/>
      <c r="O677" s="119"/>
      <c r="P677" s="119"/>
      <c r="Q677" s="119"/>
      <c r="R677" s="119"/>
      <c r="S677" s="197" t="s">
        <v>941</v>
      </c>
      <c r="T677" s="197" t="s">
        <v>941</v>
      </c>
      <c r="U677" s="198" t="s">
        <v>941</v>
      </c>
    </row>
    <row r="678" spans="1:21" s="94" customFormat="1" x14ac:dyDescent="0.2">
      <c r="A678" s="86"/>
      <c r="B678" s="87"/>
      <c r="C678" s="87" t="s">
        <v>569</v>
      </c>
      <c r="D678" s="28" t="s">
        <v>7</v>
      </c>
      <c r="E678" s="59">
        <v>1</v>
      </c>
      <c r="F678" s="88">
        <v>2894.55</v>
      </c>
      <c r="G678" s="89">
        <v>2894.55</v>
      </c>
      <c r="H678" s="90"/>
      <c r="I678" s="91"/>
      <c r="J678" s="92"/>
      <c r="K678" s="93"/>
      <c r="L678" s="93"/>
      <c r="M678" s="93"/>
      <c r="N678" s="93"/>
      <c r="O678" s="93"/>
      <c r="P678" s="93"/>
      <c r="Q678" s="93"/>
      <c r="R678" s="93"/>
      <c r="S678" s="191" t="s">
        <v>941</v>
      </c>
      <c r="T678" s="191" t="s">
        <v>941</v>
      </c>
      <c r="U678" s="192" t="s">
        <v>941</v>
      </c>
    </row>
    <row r="679" spans="1:21" s="94" customFormat="1" x14ac:dyDescent="0.2">
      <c r="A679" s="29" t="s">
        <v>821</v>
      </c>
      <c r="B679" s="112" t="s">
        <v>336</v>
      </c>
      <c r="C679" s="176"/>
      <c r="D679" s="27"/>
      <c r="E679" s="113"/>
      <c r="F679" s="114"/>
      <c r="G679" s="115">
        <f>SUM(G680)</f>
        <v>144</v>
      </c>
      <c r="H679" s="116"/>
      <c r="I679" s="117"/>
      <c r="J679" s="118"/>
      <c r="K679" s="119"/>
      <c r="L679" s="119"/>
      <c r="M679" s="119"/>
      <c r="N679" s="119"/>
      <c r="O679" s="119"/>
      <c r="P679" s="119"/>
      <c r="Q679" s="119"/>
      <c r="R679" s="119"/>
      <c r="S679" s="197" t="s">
        <v>941</v>
      </c>
      <c r="T679" s="197" t="s">
        <v>941</v>
      </c>
      <c r="U679" s="198" t="s">
        <v>941</v>
      </c>
    </row>
    <row r="680" spans="1:21" s="94" customFormat="1" x14ac:dyDescent="0.2">
      <c r="A680" s="86"/>
      <c r="B680" s="87"/>
      <c r="C680" s="87" t="s">
        <v>315</v>
      </c>
      <c r="D680" s="28" t="s">
        <v>6</v>
      </c>
      <c r="E680" s="59">
        <v>40</v>
      </c>
      <c r="F680" s="88">
        <v>3.6</v>
      </c>
      <c r="G680" s="89">
        <v>144</v>
      </c>
      <c r="H680" s="90"/>
      <c r="I680" s="91"/>
      <c r="J680" s="92"/>
      <c r="K680" s="93"/>
      <c r="L680" s="93"/>
      <c r="M680" s="93"/>
      <c r="N680" s="93"/>
      <c r="O680" s="93"/>
      <c r="P680" s="93"/>
      <c r="Q680" s="93"/>
      <c r="R680" s="93"/>
      <c r="S680" s="191" t="s">
        <v>941</v>
      </c>
      <c r="T680" s="191" t="s">
        <v>941</v>
      </c>
      <c r="U680" s="192" t="s">
        <v>941</v>
      </c>
    </row>
    <row r="681" spans="1:21" s="94" customFormat="1" x14ac:dyDescent="0.2">
      <c r="A681" s="29" t="s">
        <v>822</v>
      </c>
      <c r="B681" s="112" t="s">
        <v>819</v>
      </c>
      <c r="C681" s="176"/>
      <c r="D681" s="27"/>
      <c r="E681" s="113"/>
      <c r="F681" s="114"/>
      <c r="G681" s="115">
        <f>SUM(G682:G683)</f>
        <v>706.26</v>
      </c>
      <c r="H681" s="116"/>
      <c r="I681" s="117"/>
      <c r="J681" s="118"/>
      <c r="K681" s="119"/>
      <c r="L681" s="119"/>
      <c r="M681" s="119"/>
      <c r="N681" s="119"/>
      <c r="O681" s="119"/>
      <c r="P681" s="119"/>
      <c r="Q681" s="119"/>
      <c r="R681" s="119"/>
      <c r="S681" s="197" t="s">
        <v>941</v>
      </c>
      <c r="T681" s="197" t="s">
        <v>941</v>
      </c>
      <c r="U681" s="198" t="s">
        <v>941</v>
      </c>
    </row>
    <row r="682" spans="1:21" s="94" customFormat="1" x14ac:dyDescent="0.2">
      <c r="A682" s="86"/>
      <c r="B682" s="87"/>
      <c r="C682" s="87" t="s">
        <v>286</v>
      </c>
      <c r="D682" s="28"/>
      <c r="E682" s="59"/>
      <c r="F682" s="88"/>
      <c r="G682" s="89">
        <v>361.96</v>
      </c>
      <c r="H682" s="90"/>
      <c r="I682" s="91"/>
      <c r="J682" s="92"/>
      <c r="K682" s="93"/>
      <c r="L682" s="93"/>
      <c r="M682" s="93"/>
      <c r="N682" s="93"/>
      <c r="O682" s="93"/>
      <c r="P682" s="93"/>
      <c r="Q682" s="93"/>
      <c r="R682" s="93"/>
      <c r="S682" s="191" t="s">
        <v>941</v>
      </c>
      <c r="T682" s="191" t="s">
        <v>941</v>
      </c>
      <c r="U682" s="192" t="s">
        <v>941</v>
      </c>
    </row>
    <row r="683" spans="1:21" s="94" customFormat="1" x14ac:dyDescent="0.2">
      <c r="A683" s="86"/>
      <c r="B683" s="87"/>
      <c r="C683" s="87" t="s">
        <v>315</v>
      </c>
      <c r="D683" s="28" t="s">
        <v>6</v>
      </c>
      <c r="E683" s="59">
        <v>105</v>
      </c>
      <c r="F683" s="88">
        <v>3.28</v>
      </c>
      <c r="G683" s="89">
        <v>344.3</v>
      </c>
      <c r="H683" s="90"/>
      <c r="I683" s="91"/>
      <c r="J683" s="92"/>
      <c r="K683" s="93"/>
      <c r="L683" s="93"/>
      <c r="M683" s="93"/>
      <c r="N683" s="93"/>
      <c r="O683" s="93"/>
      <c r="P683" s="93"/>
      <c r="Q683" s="93"/>
      <c r="R683" s="93"/>
      <c r="S683" s="191" t="s">
        <v>941</v>
      </c>
      <c r="T683" s="191" t="s">
        <v>941</v>
      </c>
      <c r="U683" s="192" t="s">
        <v>941</v>
      </c>
    </row>
    <row r="684" spans="1:21" s="94" customFormat="1" x14ac:dyDescent="0.2">
      <c r="A684" s="29" t="s">
        <v>823</v>
      </c>
      <c r="B684" s="112" t="s">
        <v>409</v>
      </c>
      <c r="C684" s="176"/>
      <c r="D684" s="27"/>
      <c r="E684" s="113"/>
      <c r="F684" s="114"/>
      <c r="G684" s="115">
        <f>SUM(G685:G686)</f>
        <v>10513.24</v>
      </c>
      <c r="H684" s="116"/>
      <c r="I684" s="117"/>
      <c r="J684" s="118"/>
      <c r="K684" s="119"/>
      <c r="L684" s="119"/>
      <c r="M684" s="119"/>
      <c r="N684" s="119"/>
      <c r="O684" s="119"/>
      <c r="P684" s="119"/>
      <c r="Q684" s="119"/>
      <c r="R684" s="119"/>
      <c r="S684" s="197" t="s">
        <v>941</v>
      </c>
      <c r="T684" s="197" t="s">
        <v>941</v>
      </c>
      <c r="U684" s="198" t="s">
        <v>941</v>
      </c>
    </row>
    <row r="685" spans="1:21" s="94" customFormat="1" x14ac:dyDescent="0.2">
      <c r="A685" s="86"/>
      <c r="B685" s="87"/>
      <c r="C685" s="87" t="s">
        <v>286</v>
      </c>
      <c r="D685" s="28"/>
      <c r="E685" s="59"/>
      <c r="F685" s="88"/>
      <c r="G685" s="89">
        <v>8351.24</v>
      </c>
      <c r="H685" s="90"/>
      <c r="I685" s="91"/>
      <c r="J685" s="92"/>
      <c r="K685" s="93"/>
      <c r="L685" s="93"/>
      <c r="M685" s="93"/>
      <c r="N685" s="93"/>
      <c r="O685" s="93"/>
      <c r="P685" s="93"/>
      <c r="Q685" s="93"/>
      <c r="R685" s="93"/>
      <c r="S685" s="191" t="s">
        <v>941</v>
      </c>
      <c r="T685" s="191" t="s">
        <v>941</v>
      </c>
      <c r="U685" s="192" t="s">
        <v>941</v>
      </c>
    </row>
    <row r="686" spans="1:21" s="94" customFormat="1" ht="31.5" x14ac:dyDescent="0.2">
      <c r="A686" s="86"/>
      <c r="B686" s="87"/>
      <c r="C686" s="87" t="s">
        <v>323</v>
      </c>
      <c r="D686" s="28" t="s">
        <v>6</v>
      </c>
      <c r="E686" s="59">
        <v>4600</v>
      </c>
      <c r="F686" s="88">
        <v>0.47</v>
      </c>
      <c r="G686" s="89">
        <v>2162</v>
      </c>
      <c r="H686" s="90"/>
      <c r="I686" s="91"/>
      <c r="J686" s="92"/>
      <c r="K686" s="93"/>
      <c r="L686" s="93"/>
      <c r="M686" s="93"/>
      <c r="N686" s="93"/>
      <c r="O686" s="93"/>
      <c r="P686" s="93"/>
      <c r="Q686" s="93"/>
      <c r="R686" s="93"/>
      <c r="S686" s="191" t="s">
        <v>941</v>
      </c>
      <c r="T686" s="191" t="s">
        <v>941</v>
      </c>
      <c r="U686" s="192" t="s">
        <v>941</v>
      </c>
    </row>
    <row r="687" spans="1:21" s="58" customFormat="1" x14ac:dyDescent="0.2">
      <c r="A687" s="130" t="s">
        <v>824</v>
      </c>
      <c r="B687" s="131" t="s">
        <v>825</v>
      </c>
      <c r="C687" s="175"/>
      <c r="D687" s="132"/>
      <c r="E687" s="133"/>
      <c r="F687" s="134"/>
      <c r="G687" s="135">
        <f>SUM(G688)</f>
        <v>495.04</v>
      </c>
      <c r="H687" s="136"/>
      <c r="I687" s="137"/>
      <c r="J687" s="138"/>
      <c r="K687" s="139"/>
      <c r="L687" s="139"/>
      <c r="M687" s="139"/>
      <c r="N687" s="139"/>
      <c r="O687" s="139"/>
      <c r="P687" s="139"/>
      <c r="Q687" s="139"/>
      <c r="R687" s="139"/>
      <c r="S687" s="189" t="s">
        <v>941</v>
      </c>
      <c r="T687" s="189" t="s">
        <v>941</v>
      </c>
      <c r="U687" s="190" t="s">
        <v>941</v>
      </c>
    </row>
    <row r="688" spans="1:21" s="94" customFormat="1" x14ac:dyDescent="0.2">
      <c r="A688" s="86"/>
      <c r="B688" s="87"/>
      <c r="C688" s="87" t="s">
        <v>339</v>
      </c>
      <c r="D688" s="28" t="s">
        <v>6</v>
      </c>
      <c r="E688" s="59">
        <v>416</v>
      </c>
      <c r="F688" s="88">
        <v>1.19</v>
      </c>
      <c r="G688" s="89">
        <v>495.04</v>
      </c>
      <c r="H688" s="90"/>
      <c r="I688" s="91"/>
      <c r="J688" s="92"/>
      <c r="K688" s="93"/>
      <c r="L688" s="93"/>
      <c r="M688" s="93"/>
      <c r="N688" s="93"/>
      <c r="O688" s="93"/>
      <c r="P688" s="93"/>
      <c r="Q688" s="93"/>
      <c r="R688" s="93"/>
      <c r="S688" s="191" t="s">
        <v>941</v>
      </c>
      <c r="T688" s="191" t="s">
        <v>941</v>
      </c>
      <c r="U688" s="192" t="s">
        <v>941</v>
      </c>
    </row>
    <row r="689" spans="1:21" s="58" customFormat="1" x14ac:dyDescent="0.2">
      <c r="A689" s="130" t="s">
        <v>827</v>
      </c>
      <c r="B689" s="131" t="s">
        <v>826</v>
      </c>
      <c r="C689" s="175"/>
      <c r="D689" s="132"/>
      <c r="E689" s="133"/>
      <c r="F689" s="134"/>
      <c r="G689" s="135">
        <f>SUM(G690:G691)</f>
        <v>12820.15</v>
      </c>
      <c r="H689" s="136"/>
      <c r="I689" s="137"/>
      <c r="J689" s="138"/>
      <c r="K689" s="139"/>
      <c r="L689" s="139"/>
      <c r="M689" s="139"/>
      <c r="N689" s="139"/>
      <c r="O689" s="139"/>
      <c r="P689" s="139"/>
      <c r="Q689" s="139"/>
      <c r="R689" s="139"/>
      <c r="S689" s="189" t="s">
        <v>941</v>
      </c>
      <c r="T689" s="189" t="s">
        <v>941</v>
      </c>
      <c r="U689" s="190" t="s">
        <v>941</v>
      </c>
    </row>
    <row r="690" spans="1:21" s="94" customFormat="1" x14ac:dyDescent="0.2">
      <c r="A690" s="86"/>
      <c r="B690" s="87"/>
      <c r="C690" s="87" t="s">
        <v>286</v>
      </c>
      <c r="D690" s="28"/>
      <c r="E690" s="59"/>
      <c r="F690" s="88"/>
      <c r="G690" s="89">
        <v>11606.25</v>
      </c>
      <c r="H690" s="90"/>
      <c r="I690" s="91"/>
      <c r="J690" s="92"/>
      <c r="K690" s="93"/>
      <c r="L690" s="93"/>
      <c r="M690" s="93"/>
      <c r="N690" s="93"/>
      <c r="O690" s="93"/>
      <c r="P690" s="93"/>
      <c r="Q690" s="93"/>
      <c r="R690" s="93"/>
      <c r="S690" s="191" t="s">
        <v>941</v>
      </c>
      <c r="T690" s="191" t="s">
        <v>941</v>
      </c>
      <c r="U690" s="192" t="s">
        <v>941</v>
      </c>
    </row>
    <row r="691" spans="1:21" s="94" customFormat="1" ht="31.5" x14ac:dyDescent="0.2">
      <c r="A691" s="86"/>
      <c r="B691" s="87"/>
      <c r="C691" s="87" t="s">
        <v>341</v>
      </c>
      <c r="D691" s="28" t="s">
        <v>342</v>
      </c>
      <c r="E691" s="59">
        <v>1</v>
      </c>
      <c r="F691" s="88">
        <v>1213.9000000000001</v>
      </c>
      <c r="G691" s="89">
        <v>1213.9000000000001</v>
      </c>
      <c r="H691" s="90"/>
      <c r="I691" s="91"/>
      <c r="J691" s="92"/>
      <c r="K691" s="93"/>
      <c r="L691" s="93"/>
      <c r="M691" s="93"/>
      <c r="N691" s="93"/>
      <c r="O691" s="93"/>
      <c r="P691" s="93"/>
      <c r="Q691" s="93"/>
      <c r="R691" s="93"/>
      <c r="S691" s="191" t="s">
        <v>941</v>
      </c>
      <c r="T691" s="191" t="s">
        <v>941</v>
      </c>
      <c r="U691" s="192" t="s">
        <v>941</v>
      </c>
    </row>
    <row r="692" spans="1:21" s="58" customFormat="1" x14ac:dyDescent="0.2">
      <c r="A692" s="130" t="s">
        <v>828</v>
      </c>
      <c r="B692" s="131" t="s">
        <v>417</v>
      </c>
      <c r="C692" s="175"/>
      <c r="D692" s="132"/>
      <c r="E692" s="133"/>
      <c r="F692" s="134"/>
      <c r="G692" s="135">
        <f>SUM(G693:G695)</f>
        <v>981</v>
      </c>
      <c r="H692" s="136"/>
      <c r="I692" s="137"/>
      <c r="J692" s="138"/>
      <c r="K692" s="139"/>
      <c r="L692" s="139"/>
      <c r="M692" s="139"/>
      <c r="N692" s="139"/>
      <c r="O692" s="139"/>
      <c r="P692" s="139"/>
      <c r="Q692" s="139"/>
      <c r="R692" s="139"/>
      <c r="S692" s="189" t="s">
        <v>941</v>
      </c>
      <c r="T692" s="189" t="s">
        <v>941</v>
      </c>
      <c r="U692" s="190" t="s">
        <v>941</v>
      </c>
    </row>
    <row r="693" spans="1:21" s="94" customFormat="1" ht="47.25" x14ac:dyDescent="0.2">
      <c r="A693" s="86"/>
      <c r="B693" s="87"/>
      <c r="C693" s="87" t="s">
        <v>343</v>
      </c>
      <c r="D693" s="28" t="s">
        <v>41</v>
      </c>
      <c r="E693" s="59">
        <v>279</v>
      </c>
      <c r="F693" s="88">
        <v>0.52</v>
      </c>
      <c r="G693" s="89">
        <v>145.08000000000001</v>
      </c>
      <c r="H693" s="90"/>
      <c r="I693" s="91"/>
      <c r="J693" s="92"/>
      <c r="K693" s="93"/>
      <c r="L693" s="93"/>
      <c r="M693" s="93"/>
      <c r="N693" s="93"/>
      <c r="O693" s="93"/>
      <c r="P693" s="93"/>
      <c r="Q693" s="93"/>
      <c r="R693" s="93"/>
      <c r="S693" s="191" t="s">
        <v>941</v>
      </c>
      <c r="T693" s="191" t="s">
        <v>941</v>
      </c>
      <c r="U693" s="192" t="s">
        <v>941</v>
      </c>
    </row>
    <row r="694" spans="1:21" s="94" customFormat="1" x14ac:dyDescent="0.2">
      <c r="A694" s="86"/>
      <c r="B694" s="87"/>
      <c r="C694" s="87" t="s">
        <v>344</v>
      </c>
      <c r="D694" s="28" t="s">
        <v>6</v>
      </c>
      <c r="E694" s="59">
        <v>78</v>
      </c>
      <c r="F694" s="88">
        <v>2.44</v>
      </c>
      <c r="G694" s="89">
        <v>190.32</v>
      </c>
      <c r="H694" s="90"/>
      <c r="I694" s="91"/>
      <c r="J694" s="92"/>
      <c r="K694" s="93"/>
      <c r="L694" s="93"/>
      <c r="M694" s="93"/>
      <c r="N694" s="93"/>
      <c r="O694" s="93"/>
      <c r="P694" s="93"/>
      <c r="Q694" s="93"/>
      <c r="R694" s="93"/>
      <c r="S694" s="191" t="s">
        <v>941</v>
      </c>
      <c r="T694" s="191" t="s">
        <v>941</v>
      </c>
      <c r="U694" s="192" t="s">
        <v>941</v>
      </c>
    </row>
    <row r="695" spans="1:21" s="94" customFormat="1" x14ac:dyDescent="0.2">
      <c r="A695" s="86"/>
      <c r="B695" s="87"/>
      <c r="C695" s="87" t="s">
        <v>345</v>
      </c>
      <c r="D695" s="28" t="s">
        <v>327</v>
      </c>
      <c r="E695" s="59">
        <v>15</v>
      </c>
      <c r="F695" s="88">
        <v>43.04</v>
      </c>
      <c r="G695" s="89">
        <v>645.6</v>
      </c>
      <c r="H695" s="90"/>
      <c r="I695" s="91"/>
      <c r="J695" s="92"/>
      <c r="K695" s="93"/>
      <c r="L695" s="93"/>
      <c r="M695" s="93"/>
      <c r="N695" s="93"/>
      <c r="O695" s="93"/>
      <c r="P695" s="93"/>
      <c r="Q695" s="93"/>
      <c r="R695" s="93"/>
      <c r="S695" s="191" t="s">
        <v>941</v>
      </c>
      <c r="T695" s="191" t="s">
        <v>941</v>
      </c>
      <c r="U695" s="192" t="s">
        <v>941</v>
      </c>
    </row>
    <row r="696" spans="1:21" s="58" customFormat="1" x14ac:dyDescent="0.2">
      <c r="A696" s="130" t="s">
        <v>829</v>
      </c>
      <c r="B696" s="131" t="s">
        <v>831</v>
      </c>
      <c r="C696" s="175"/>
      <c r="D696" s="132"/>
      <c r="E696" s="133"/>
      <c r="F696" s="134"/>
      <c r="G696" s="135">
        <f>SUM(G697,G706)</f>
        <v>2577.2000000000003</v>
      </c>
      <c r="H696" s="136"/>
      <c r="I696" s="137"/>
      <c r="J696" s="138"/>
      <c r="K696" s="139"/>
      <c r="L696" s="139"/>
      <c r="M696" s="139"/>
      <c r="N696" s="139"/>
      <c r="O696" s="139"/>
      <c r="P696" s="139"/>
      <c r="Q696" s="139"/>
      <c r="R696" s="139"/>
      <c r="S696" s="189" t="s">
        <v>941</v>
      </c>
      <c r="T696" s="189" t="s">
        <v>941</v>
      </c>
      <c r="U696" s="190" t="s">
        <v>941</v>
      </c>
    </row>
    <row r="697" spans="1:21" s="94" customFormat="1" x14ac:dyDescent="0.2">
      <c r="A697" s="29" t="s">
        <v>830</v>
      </c>
      <c r="B697" s="112" t="s">
        <v>418</v>
      </c>
      <c r="C697" s="176"/>
      <c r="D697" s="27"/>
      <c r="E697" s="113"/>
      <c r="F697" s="114"/>
      <c r="G697" s="115">
        <f>SUM(G698:G705)</f>
        <v>2500.7800000000002</v>
      </c>
      <c r="H697" s="116"/>
      <c r="I697" s="117"/>
      <c r="J697" s="118"/>
      <c r="K697" s="119"/>
      <c r="L697" s="119"/>
      <c r="M697" s="119"/>
      <c r="N697" s="119"/>
      <c r="O697" s="119"/>
      <c r="P697" s="119"/>
      <c r="Q697" s="119"/>
      <c r="R697" s="119"/>
      <c r="S697" s="197" t="s">
        <v>941</v>
      </c>
      <c r="T697" s="197" t="s">
        <v>941</v>
      </c>
      <c r="U697" s="198" t="s">
        <v>941</v>
      </c>
    </row>
    <row r="698" spans="1:21" s="94" customFormat="1" ht="47.25" x14ac:dyDescent="0.2">
      <c r="A698" s="86"/>
      <c r="B698" s="87"/>
      <c r="C698" s="87" t="s">
        <v>343</v>
      </c>
      <c r="D698" s="28" t="s">
        <v>41</v>
      </c>
      <c r="E698" s="59">
        <v>2026</v>
      </c>
      <c r="F698" s="88">
        <v>0.17</v>
      </c>
      <c r="G698" s="89">
        <v>344.42</v>
      </c>
      <c r="H698" s="90"/>
      <c r="I698" s="91"/>
      <c r="J698" s="92"/>
      <c r="K698" s="93"/>
      <c r="L698" s="93"/>
      <c r="M698" s="93"/>
      <c r="N698" s="93"/>
      <c r="O698" s="93"/>
      <c r="P698" s="93"/>
      <c r="Q698" s="93"/>
      <c r="R698" s="93"/>
      <c r="S698" s="191" t="s">
        <v>941</v>
      </c>
      <c r="T698" s="191" t="s">
        <v>941</v>
      </c>
      <c r="U698" s="192" t="s">
        <v>941</v>
      </c>
    </row>
    <row r="699" spans="1:21" s="94" customFormat="1" x14ac:dyDescent="0.2">
      <c r="A699" s="86"/>
      <c r="B699" s="87"/>
      <c r="C699" s="87" t="s">
        <v>346</v>
      </c>
      <c r="D699" s="28" t="s">
        <v>6</v>
      </c>
      <c r="E699" s="59">
        <v>166</v>
      </c>
      <c r="F699" s="88">
        <v>2.06</v>
      </c>
      <c r="G699" s="89">
        <v>341.96</v>
      </c>
      <c r="H699" s="90"/>
      <c r="I699" s="91"/>
      <c r="J699" s="92"/>
      <c r="K699" s="93"/>
      <c r="L699" s="93"/>
      <c r="M699" s="93"/>
      <c r="N699" s="93"/>
      <c r="O699" s="93"/>
      <c r="P699" s="93"/>
      <c r="Q699" s="93"/>
      <c r="R699" s="93"/>
      <c r="S699" s="191" t="s">
        <v>941</v>
      </c>
      <c r="T699" s="191" t="s">
        <v>941</v>
      </c>
      <c r="U699" s="192" t="s">
        <v>941</v>
      </c>
    </row>
    <row r="700" spans="1:21" s="94" customFormat="1" x14ac:dyDescent="0.2">
      <c r="A700" s="86"/>
      <c r="B700" s="87"/>
      <c r="C700" s="87" t="s">
        <v>584</v>
      </c>
      <c r="D700" s="28" t="s">
        <v>6</v>
      </c>
      <c r="E700" s="59">
        <v>66</v>
      </c>
      <c r="F700" s="88">
        <v>6.07</v>
      </c>
      <c r="G700" s="89">
        <v>400.62</v>
      </c>
      <c r="H700" s="90"/>
      <c r="I700" s="91"/>
      <c r="J700" s="92"/>
      <c r="K700" s="93"/>
      <c r="L700" s="93"/>
      <c r="M700" s="93"/>
      <c r="N700" s="93"/>
      <c r="O700" s="93"/>
      <c r="P700" s="93"/>
      <c r="Q700" s="93"/>
      <c r="R700" s="93"/>
      <c r="S700" s="191" t="s">
        <v>941</v>
      </c>
      <c r="T700" s="191" t="s">
        <v>941</v>
      </c>
      <c r="U700" s="192" t="s">
        <v>941</v>
      </c>
    </row>
    <row r="701" spans="1:21" s="94" customFormat="1" ht="31.5" x14ac:dyDescent="0.2">
      <c r="A701" s="86"/>
      <c r="B701" s="87"/>
      <c r="C701" s="87" t="s">
        <v>348</v>
      </c>
      <c r="D701" s="28" t="s">
        <v>41</v>
      </c>
      <c r="E701" s="59">
        <v>5.48</v>
      </c>
      <c r="F701" s="88">
        <v>20.2</v>
      </c>
      <c r="G701" s="89">
        <v>110.7</v>
      </c>
      <c r="H701" s="90"/>
      <c r="I701" s="91"/>
      <c r="J701" s="92"/>
      <c r="K701" s="93"/>
      <c r="L701" s="93"/>
      <c r="M701" s="93"/>
      <c r="N701" s="93"/>
      <c r="O701" s="93"/>
      <c r="P701" s="93"/>
      <c r="Q701" s="93"/>
      <c r="R701" s="93"/>
      <c r="S701" s="191" t="s">
        <v>941</v>
      </c>
      <c r="T701" s="191" t="s">
        <v>941</v>
      </c>
      <c r="U701" s="192" t="s">
        <v>941</v>
      </c>
    </row>
    <row r="702" spans="1:21" s="94" customFormat="1" ht="31.5" x14ac:dyDescent="0.2">
      <c r="A702" s="86"/>
      <c r="B702" s="87"/>
      <c r="C702" s="87" t="s">
        <v>790</v>
      </c>
      <c r="D702" s="28" t="s">
        <v>41</v>
      </c>
      <c r="E702" s="59">
        <v>7.9</v>
      </c>
      <c r="F702" s="88">
        <v>14.62</v>
      </c>
      <c r="G702" s="89">
        <v>115.5</v>
      </c>
      <c r="H702" s="90"/>
      <c r="I702" s="91"/>
      <c r="J702" s="92"/>
      <c r="K702" s="93"/>
      <c r="L702" s="93"/>
      <c r="M702" s="93"/>
      <c r="N702" s="93"/>
      <c r="O702" s="93"/>
      <c r="P702" s="93"/>
      <c r="Q702" s="93"/>
      <c r="R702" s="93"/>
      <c r="S702" s="191" t="s">
        <v>941</v>
      </c>
      <c r="T702" s="191" t="s">
        <v>941</v>
      </c>
      <c r="U702" s="192" t="s">
        <v>941</v>
      </c>
    </row>
    <row r="703" spans="1:21" s="94" customFormat="1" ht="31.5" x14ac:dyDescent="0.2">
      <c r="A703" s="86"/>
      <c r="B703" s="87"/>
      <c r="C703" s="87" t="s">
        <v>349</v>
      </c>
      <c r="D703" s="28" t="s">
        <v>41</v>
      </c>
      <c r="E703" s="59">
        <v>45.87</v>
      </c>
      <c r="F703" s="88">
        <v>23.11</v>
      </c>
      <c r="G703" s="89">
        <v>1060.06</v>
      </c>
      <c r="H703" s="90"/>
      <c r="I703" s="91"/>
      <c r="J703" s="92"/>
      <c r="K703" s="93"/>
      <c r="L703" s="93"/>
      <c r="M703" s="93"/>
      <c r="N703" s="93"/>
      <c r="O703" s="93"/>
      <c r="P703" s="93"/>
      <c r="Q703" s="93"/>
      <c r="R703" s="93"/>
      <c r="S703" s="191" t="s">
        <v>941</v>
      </c>
      <c r="T703" s="191" t="s">
        <v>941</v>
      </c>
      <c r="U703" s="192" t="s">
        <v>941</v>
      </c>
    </row>
    <row r="704" spans="1:21" s="94" customFormat="1" x14ac:dyDescent="0.2">
      <c r="A704" s="86"/>
      <c r="B704" s="87"/>
      <c r="C704" s="87" t="s">
        <v>585</v>
      </c>
      <c r="D704" s="28" t="s">
        <v>212</v>
      </c>
      <c r="E704" s="59">
        <v>0.02</v>
      </c>
      <c r="F704" s="88">
        <v>4255</v>
      </c>
      <c r="G704" s="89">
        <v>85.1</v>
      </c>
      <c r="H704" s="90"/>
      <c r="I704" s="91"/>
      <c r="J704" s="92"/>
      <c r="K704" s="93"/>
      <c r="L704" s="93"/>
      <c r="M704" s="93"/>
      <c r="N704" s="93"/>
      <c r="O704" s="93"/>
      <c r="P704" s="93"/>
      <c r="Q704" s="93"/>
      <c r="R704" s="93"/>
      <c r="S704" s="191" t="s">
        <v>941</v>
      </c>
      <c r="T704" s="191" t="s">
        <v>941</v>
      </c>
      <c r="U704" s="192" t="s">
        <v>941</v>
      </c>
    </row>
    <row r="705" spans="1:21" s="94" customFormat="1" x14ac:dyDescent="0.2">
      <c r="A705" s="86"/>
      <c r="B705" s="87"/>
      <c r="C705" s="87" t="s">
        <v>791</v>
      </c>
      <c r="D705" s="28" t="s">
        <v>327</v>
      </c>
      <c r="E705" s="59">
        <v>2</v>
      </c>
      <c r="F705" s="88">
        <v>21.21</v>
      </c>
      <c r="G705" s="89">
        <v>42.42</v>
      </c>
      <c r="H705" s="90"/>
      <c r="I705" s="91"/>
      <c r="J705" s="92"/>
      <c r="K705" s="93"/>
      <c r="L705" s="93"/>
      <c r="M705" s="93"/>
      <c r="N705" s="93"/>
      <c r="O705" s="93"/>
      <c r="P705" s="93"/>
      <c r="Q705" s="93"/>
      <c r="R705" s="93"/>
      <c r="S705" s="191" t="s">
        <v>941</v>
      </c>
      <c r="T705" s="191" t="s">
        <v>941</v>
      </c>
      <c r="U705" s="192" t="s">
        <v>941</v>
      </c>
    </row>
    <row r="706" spans="1:21" s="94" customFormat="1" x14ac:dyDescent="0.2">
      <c r="A706" s="29" t="s">
        <v>832</v>
      </c>
      <c r="B706" s="112" t="s">
        <v>419</v>
      </c>
      <c r="C706" s="176"/>
      <c r="D706" s="27"/>
      <c r="E706" s="113"/>
      <c r="F706" s="114"/>
      <c r="G706" s="115">
        <f>SUM(G707:G710)</f>
        <v>76.42</v>
      </c>
      <c r="H706" s="116"/>
      <c r="I706" s="117"/>
      <c r="J706" s="118"/>
      <c r="K706" s="119"/>
      <c r="L706" s="119"/>
      <c r="M706" s="119"/>
      <c r="N706" s="119"/>
      <c r="O706" s="119"/>
      <c r="P706" s="119"/>
      <c r="Q706" s="119"/>
      <c r="R706" s="119"/>
      <c r="S706" s="197" t="s">
        <v>941</v>
      </c>
      <c r="T706" s="197" t="s">
        <v>941</v>
      </c>
      <c r="U706" s="198" t="s">
        <v>941</v>
      </c>
    </row>
    <row r="707" spans="1:21" s="94" customFormat="1" ht="47.25" x14ac:dyDescent="0.2">
      <c r="A707" s="86"/>
      <c r="B707" s="87"/>
      <c r="C707" s="87" t="s">
        <v>587</v>
      </c>
      <c r="D707" s="28" t="s">
        <v>6</v>
      </c>
      <c r="E707" s="59">
        <v>65</v>
      </c>
      <c r="F707" s="88">
        <v>0.6</v>
      </c>
      <c r="G707" s="89">
        <v>39</v>
      </c>
      <c r="H707" s="90"/>
      <c r="I707" s="91"/>
      <c r="J707" s="92"/>
      <c r="K707" s="93"/>
      <c r="L707" s="93"/>
      <c r="M707" s="93"/>
      <c r="N707" s="93"/>
      <c r="O707" s="93"/>
      <c r="P707" s="93"/>
      <c r="Q707" s="93"/>
      <c r="R707" s="93"/>
      <c r="S707" s="191" t="s">
        <v>941</v>
      </c>
      <c r="T707" s="191" t="s">
        <v>941</v>
      </c>
      <c r="U707" s="192" t="s">
        <v>941</v>
      </c>
    </row>
    <row r="708" spans="1:21" s="94" customFormat="1" x14ac:dyDescent="0.2">
      <c r="A708" s="86"/>
      <c r="B708" s="87"/>
      <c r="C708" s="87" t="s">
        <v>286</v>
      </c>
      <c r="D708" s="28"/>
      <c r="E708" s="59"/>
      <c r="F708" s="88"/>
      <c r="G708" s="89">
        <v>19.600000000000001</v>
      </c>
      <c r="H708" s="90"/>
      <c r="I708" s="91"/>
      <c r="J708" s="92"/>
      <c r="K708" s="93"/>
      <c r="L708" s="93"/>
      <c r="M708" s="93"/>
      <c r="N708" s="93"/>
      <c r="O708" s="93"/>
      <c r="P708" s="93"/>
      <c r="Q708" s="93"/>
      <c r="R708" s="93"/>
      <c r="S708" s="191" t="s">
        <v>941</v>
      </c>
      <c r="T708" s="191" t="s">
        <v>941</v>
      </c>
      <c r="U708" s="192" t="s">
        <v>941</v>
      </c>
    </row>
    <row r="709" spans="1:21" s="94" customFormat="1" x14ac:dyDescent="0.2">
      <c r="A709" s="86"/>
      <c r="B709" s="87"/>
      <c r="C709" s="87" t="s">
        <v>352</v>
      </c>
      <c r="D709" s="28"/>
      <c r="E709" s="59"/>
      <c r="F709" s="88"/>
      <c r="G709" s="89">
        <v>11.47</v>
      </c>
      <c r="H709" s="90"/>
      <c r="I709" s="91"/>
      <c r="J709" s="92"/>
      <c r="K709" s="93"/>
      <c r="L709" s="93"/>
      <c r="M709" s="93"/>
      <c r="N709" s="93"/>
      <c r="O709" s="93"/>
      <c r="P709" s="93"/>
      <c r="Q709" s="93"/>
      <c r="R709" s="93"/>
      <c r="S709" s="191" t="s">
        <v>941</v>
      </c>
      <c r="T709" s="191" t="s">
        <v>941</v>
      </c>
      <c r="U709" s="192" t="s">
        <v>941</v>
      </c>
    </row>
    <row r="710" spans="1:21" s="94" customFormat="1" x14ac:dyDescent="0.2">
      <c r="A710" s="86"/>
      <c r="B710" s="87"/>
      <c r="C710" s="87" t="s">
        <v>353</v>
      </c>
      <c r="D710" s="28" t="s">
        <v>7</v>
      </c>
      <c r="E710" s="59">
        <v>5</v>
      </c>
      <c r="F710" s="88">
        <v>1.27</v>
      </c>
      <c r="G710" s="89">
        <v>6.35</v>
      </c>
      <c r="H710" s="90"/>
      <c r="I710" s="91"/>
      <c r="J710" s="92"/>
      <c r="K710" s="93"/>
      <c r="L710" s="93"/>
      <c r="M710" s="93"/>
      <c r="N710" s="93"/>
      <c r="O710" s="93"/>
      <c r="P710" s="93"/>
      <c r="Q710" s="93"/>
      <c r="R710" s="93"/>
      <c r="S710" s="191" t="s">
        <v>941</v>
      </c>
      <c r="T710" s="191" t="s">
        <v>941</v>
      </c>
      <c r="U710" s="192" t="s">
        <v>941</v>
      </c>
    </row>
    <row r="711" spans="1:21" s="58" customFormat="1" x14ac:dyDescent="0.2">
      <c r="A711" s="130" t="s">
        <v>833</v>
      </c>
      <c r="B711" s="131" t="s">
        <v>422</v>
      </c>
      <c r="C711" s="175"/>
      <c r="D711" s="132"/>
      <c r="E711" s="133"/>
      <c r="F711" s="134"/>
      <c r="G711" s="135">
        <f>SUM(G712:G717)</f>
        <v>146.85999999999999</v>
      </c>
      <c r="H711" s="136"/>
      <c r="I711" s="137"/>
      <c r="J711" s="138"/>
      <c r="K711" s="139"/>
      <c r="L711" s="139"/>
      <c r="M711" s="139"/>
      <c r="N711" s="139"/>
      <c r="O711" s="139"/>
      <c r="P711" s="139"/>
      <c r="Q711" s="139"/>
      <c r="R711" s="139"/>
      <c r="S711" s="189" t="s">
        <v>941</v>
      </c>
      <c r="T711" s="189" t="s">
        <v>941</v>
      </c>
      <c r="U711" s="190" t="s">
        <v>941</v>
      </c>
    </row>
    <row r="712" spans="1:21" s="94" customFormat="1" ht="31.5" x14ac:dyDescent="0.2">
      <c r="A712" s="86"/>
      <c r="B712" s="87"/>
      <c r="C712" s="87" t="s">
        <v>354</v>
      </c>
      <c r="D712" s="28" t="s">
        <v>41</v>
      </c>
      <c r="E712" s="59">
        <v>37</v>
      </c>
      <c r="F712" s="88">
        <v>1.64</v>
      </c>
      <c r="G712" s="89">
        <v>60.68</v>
      </c>
      <c r="H712" s="90"/>
      <c r="I712" s="91"/>
      <c r="J712" s="92"/>
      <c r="K712" s="93"/>
      <c r="L712" s="93"/>
      <c r="M712" s="93"/>
      <c r="N712" s="93"/>
      <c r="O712" s="93"/>
      <c r="P712" s="93"/>
      <c r="Q712" s="93"/>
      <c r="R712" s="93"/>
      <c r="S712" s="191" t="s">
        <v>941</v>
      </c>
      <c r="T712" s="191" t="s">
        <v>941</v>
      </c>
      <c r="U712" s="192" t="s">
        <v>941</v>
      </c>
    </row>
    <row r="713" spans="1:21" s="94" customFormat="1" x14ac:dyDescent="0.2">
      <c r="A713" s="86"/>
      <c r="B713" s="87"/>
      <c r="C713" s="87" t="s">
        <v>355</v>
      </c>
      <c r="D713" s="28" t="s">
        <v>6</v>
      </c>
      <c r="E713" s="59">
        <v>16.5</v>
      </c>
      <c r="F713" s="88">
        <v>1.28</v>
      </c>
      <c r="G713" s="89">
        <v>21.12</v>
      </c>
      <c r="H713" s="90"/>
      <c r="I713" s="91"/>
      <c r="J713" s="92"/>
      <c r="K713" s="93"/>
      <c r="L713" s="93"/>
      <c r="M713" s="93"/>
      <c r="N713" s="93"/>
      <c r="O713" s="93"/>
      <c r="P713" s="93"/>
      <c r="Q713" s="93"/>
      <c r="R713" s="93"/>
      <c r="S713" s="191" t="s">
        <v>941</v>
      </c>
      <c r="T713" s="191" t="s">
        <v>941</v>
      </c>
      <c r="U713" s="192" t="s">
        <v>941</v>
      </c>
    </row>
    <row r="714" spans="1:21" s="94" customFormat="1" x14ac:dyDescent="0.2">
      <c r="A714" s="86"/>
      <c r="B714" s="87"/>
      <c r="C714" s="87" t="s">
        <v>356</v>
      </c>
      <c r="D714" s="28" t="s">
        <v>7</v>
      </c>
      <c r="E714" s="59">
        <v>1</v>
      </c>
      <c r="F714" s="88">
        <v>40.5</v>
      </c>
      <c r="G714" s="89">
        <v>40.5</v>
      </c>
      <c r="H714" s="90"/>
      <c r="I714" s="91"/>
      <c r="J714" s="92"/>
      <c r="K714" s="93"/>
      <c r="L714" s="93"/>
      <c r="M714" s="93"/>
      <c r="N714" s="93"/>
      <c r="O714" s="93"/>
      <c r="P714" s="93"/>
      <c r="Q714" s="93"/>
      <c r="R714" s="93"/>
      <c r="S714" s="191" t="s">
        <v>941</v>
      </c>
      <c r="T714" s="191" t="s">
        <v>941</v>
      </c>
      <c r="U714" s="192" t="s">
        <v>941</v>
      </c>
    </row>
    <row r="715" spans="1:21" s="94" customFormat="1" ht="31.5" x14ac:dyDescent="0.2">
      <c r="A715" s="86"/>
      <c r="B715" s="87"/>
      <c r="C715" s="87" t="s">
        <v>592</v>
      </c>
      <c r="D715" s="28" t="s">
        <v>6</v>
      </c>
      <c r="E715" s="59">
        <v>3</v>
      </c>
      <c r="F715" s="88">
        <v>4.51</v>
      </c>
      <c r="G715" s="89">
        <v>13.53</v>
      </c>
      <c r="H715" s="90"/>
      <c r="I715" s="91"/>
      <c r="J715" s="92"/>
      <c r="K715" s="93"/>
      <c r="L715" s="93"/>
      <c r="M715" s="93"/>
      <c r="N715" s="93"/>
      <c r="O715" s="93"/>
      <c r="P715" s="93"/>
      <c r="Q715" s="93"/>
      <c r="R715" s="93"/>
      <c r="S715" s="191" t="s">
        <v>941</v>
      </c>
      <c r="T715" s="191" t="s">
        <v>941</v>
      </c>
      <c r="U715" s="192" t="s">
        <v>941</v>
      </c>
    </row>
    <row r="716" spans="1:21" s="94" customFormat="1" x14ac:dyDescent="0.2">
      <c r="A716" s="86"/>
      <c r="B716" s="87"/>
      <c r="C716" s="87" t="s">
        <v>593</v>
      </c>
      <c r="D716" s="28" t="s">
        <v>7</v>
      </c>
      <c r="E716" s="59">
        <v>1</v>
      </c>
      <c r="F716" s="88">
        <v>4.2699999999999996</v>
      </c>
      <c r="G716" s="89">
        <v>4.2699999999999996</v>
      </c>
      <c r="H716" s="90"/>
      <c r="I716" s="91"/>
      <c r="J716" s="92"/>
      <c r="K716" s="93"/>
      <c r="L716" s="93"/>
      <c r="M716" s="93"/>
      <c r="N716" s="93"/>
      <c r="O716" s="93"/>
      <c r="P716" s="93"/>
      <c r="Q716" s="93"/>
      <c r="R716" s="93"/>
      <c r="S716" s="191" t="s">
        <v>941</v>
      </c>
      <c r="T716" s="191" t="s">
        <v>941</v>
      </c>
      <c r="U716" s="192" t="s">
        <v>941</v>
      </c>
    </row>
    <row r="717" spans="1:21" s="94" customFormat="1" x14ac:dyDescent="0.2">
      <c r="A717" s="86"/>
      <c r="B717" s="87"/>
      <c r="C717" s="87" t="s">
        <v>595</v>
      </c>
      <c r="D717" s="28" t="s">
        <v>41</v>
      </c>
      <c r="E717" s="59">
        <v>0.39</v>
      </c>
      <c r="F717" s="88">
        <v>17.329999999999998</v>
      </c>
      <c r="G717" s="89">
        <v>6.76</v>
      </c>
      <c r="H717" s="90"/>
      <c r="I717" s="91"/>
      <c r="J717" s="92"/>
      <c r="K717" s="93"/>
      <c r="L717" s="93"/>
      <c r="M717" s="93"/>
      <c r="N717" s="93"/>
      <c r="O717" s="93"/>
      <c r="P717" s="93"/>
      <c r="Q717" s="93"/>
      <c r="R717" s="93"/>
      <c r="S717" s="191" t="s">
        <v>941</v>
      </c>
      <c r="T717" s="191" t="s">
        <v>941</v>
      </c>
      <c r="U717" s="192" t="s">
        <v>941</v>
      </c>
    </row>
    <row r="718" spans="1:21" s="58" customFormat="1" x14ac:dyDescent="0.2">
      <c r="A718" s="130" t="s">
        <v>834</v>
      </c>
      <c r="B718" s="131" t="s">
        <v>421</v>
      </c>
      <c r="C718" s="175"/>
      <c r="D718" s="132"/>
      <c r="E718" s="133"/>
      <c r="F718" s="134"/>
      <c r="G718" s="135">
        <f>SUM(G719:G723)</f>
        <v>149.57</v>
      </c>
      <c r="H718" s="136"/>
      <c r="I718" s="137"/>
      <c r="J718" s="138"/>
      <c r="K718" s="139"/>
      <c r="L718" s="139"/>
      <c r="M718" s="139"/>
      <c r="N718" s="139"/>
      <c r="O718" s="139"/>
      <c r="P718" s="139"/>
      <c r="Q718" s="139"/>
      <c r="R718" s="139"/>
      <c r="S718" s="189" t="s">
        <v>941</v>
      </c>
      <c r="T718" s="189" t="s">
        <v>941</v>
      </c>
      <c r="U718" s="190" t="s">
        <v>941</v>
      </c>
    </row>
    <row r="719" spans="1:21" s="94" customFormat="1" ht="31.5" x14ac:dyDescent="0.2">
      <c r="A719" s="86"/>
      <c r="B719" s="87"/>
      <c r="C719" s="87" t="s">
        <v>354</v>
      </c>
      <c r="D719" s="28" t="s">
        <v>41</v>
      </c>
      <c r="E719" s="59">
        <v>12</v>
      </c>
      <c r="F719" s="88">
        <v>1.33</v>
      </c>
      <c r="G719" s="89">
        <v>15.96</v>
      </c>
      <c r="H719" s="90"/>
      <c r="I719" s="91"/>
      <c r="J719" s="92"/>
      <c r="K719" s="93"/>
      <c r="L719" s="93"/>
      <c r="M719" s="93"/>
      <c r="N719" s="93"/>
      <c r="O719" s="93"/>
      <c r="P719" s="93"/>
      <c r="Q719" s="93"/>
      <c r="R719" s="93"/>
      <c r="S719" s="191" t="s">
        <v>941</v>
      </c>
      <c r="T719" s="191" t="s">
        <v>941</v>
      </c>
      <c r="U719" s="192" t="s">
        <v>941</v>
      </c>
    </row>
    <row r="720" spans="1:21" s="94" customFormat="1" x14ac:dyDescent="0.2">
      <c r="A720" s="86"/>
      <c r="B720" s="87"/>
      <c r="C720" s="87" t="s">
        <v>361</v>
      </c>
      <c r="D720" s="28" t="s">
        <v>6</v>
      </c>
      <c r="E720" s="59">
        <v>12.5</v>
      </c>
      <c r="F720" s="88">
        <v>1.25</v>
      </c>
      <c r="G720" s="89">
        <v>15.63</v>
      </c>
      <c r="H720" s="90"/>
      <c r="I720" s="91"/>
      <c r="J720" s="92"/>
      <c r="K720" s="93"/>
      <c r="L720" s="93"/>
      <c r="M720" s="93"/>
      <c r="N720" s="93"/>
      <c r="O720" s="93"/>
      <c r="P720" s="93"/>
      <c r="Q720" s="93"/>
      <c r="R720" s="93"/>
      <c r="S720" s="191" t="s">
        <v>941</v>
      </c>
      <c r="T720" s="191" t="s">
        <v>941</v>
      </c>
      <c r="U720" s="192" t="s">
        <v>941</v>
      </c>
    </row>
    <row r="721" spans="1:21" s="94" customFormat="1" ht="31.5" x14ac:dyDescent="0.2">
      <c r="A721" s="86"/>
      <c r="B721" s="87"/>
      <c r="C721" s="87" t="s">
        <v>792</v>
      </c>
      <c r="D721" s="28" t="s">
        <v>41</v>
      </c>
      <c r="E721" s="59">
        <v>0.26</v>
      </c>
      <c r="F721" s="88">
        <v>17.309999999999999</v>
      </c>
      <c r="G721" s="89">
        <v>4.5</v>
      </c>
      <c r="H721" s="90"/>
      <c r="I721" s="91"/>
      <c r="J721" s="92"/>
      <c r="K721" s="93"/>
      <c r="L721" s="93"/>
      <c r="M721" s="93"/>
      <c r="N721" s="93"/>
      <c r="O721" s="93"/>
      <c r="P721" s="93"/>
      <c r="Q721" s="93"/>
      <c r="R721" s="93"/>
      <c r="S721" s="191" t="s">
        <v>941</v>
      </c>
      <c r="T721" s="191" t="s">
        <v>941</v>
      </c>
      <c r="U721" s="192" t="s">
        <v>941</v>
      </c>
    </row>
    <row r="722" spans="1:21" s="94" customFormat="1" x14ac:dyDescent="0.2">
      <c r="A722" s="86"/>
      <c r="B722" s="87"/>
      <c r="C722" s="87" t="s">
        <v>363</v>
      </c>
      <c r="D722" s="28" t="s">
        <v>41</v>
      </c>
      <c r="E722" s="59">
        <v>0.55000000000000004</v>
      </c>
      <c r="F722" s="88">
        <v>14.87</v>
      </c>
      <c r="G722" s="89">
        <v>8.18</v>
      </c>
      <c r="H722" s="90"/>
      <c r="I722" s="91"/>
      <c r="J722" s="92"/>
      <c r="K722" s="93"/>
      <c r="L722" s="93"/>
      <c r="M722" s="93"/>
      <c r="N722" s="93"/>
      <c r="O722" s="93"/>
      <c r="P722" s="93"/>
      <c r="Q722" s="93"/>
      <c r="R722" s="93"/>
      <c r="S722" s="191" t="s">
        <v>941</v>
      </c>
      <c r="T722" s="191" t="s">
        <v>941</v>
      </c>
      <c r="U722" s="192" t="s">
        <v>941</v>
      </c>
    </row>
    <row r="723" spans="1:21" s="94" customFormat="1" x14ac:dyDescent="0.2">
      <c r="A723" s="86"/>
      <c r="B723" s="87"/>
      <c r="C723" s="87" t="s">
        <v>793</v>
      </c>
      <c r="D723" s="28" t="s">
        <v>41</v>
      </c>
      <c r="E723" s="59">
        <v>4.38</v>
      </c>
      <c r="F723" s="88">
        <v>24.04</v>
      </c>
      <c r="G723" s="89">
        <v>105.3</v>
      </c>
      <c r="H723" s="90"/>
      <c r="I723" s="91"/>
      <c r="J723" s="92"/>
      <c r="K723" s="93"/>
      <c r="L723" s="93"/>
      <c r="M723" s="93"/>
      <c r="N723" s="93"/>
      <c r="O723" s="93"/>
      <c r="P723" s="93"/>
      <c r="Q723" s="93"/>
      <c r="R723" s="93"/>
      <c r="S723" s="191" t="s">
        <v>941</v>
      </c>
      <c r="T723" s="191" t="s">
        <v>941</v>
      </c>
      <c r="U723" s="192" t="s">
        <v>941</v>
      </c>
    </row>
    <row r="724" spans="1:21" s="58" customFormat="1" x14ac:dyDescent="0.2">
      <c r="A724" s="130" t="s">
        <v>835</v>
      </c>
      <c r="B724" s="131" t="s">
        <v>836</v>
      </c>
      <c r="C724" s="175"/>
      <c r="D724" s="132"/>
      <c r="E724" s="133"/>
      <c r="F724" s="134"/>
      <c r="G724" s="135">
        <f>SUM(G725,G731)</f>
        <v>84066.57</v>
      </c>
      <c r="H724" s="136"/>
      <c r="I724" s="137"/>
      <c r="J724" s="138"/>
      <c r="K724" s="139"/>
      <c r="L724" s="139"/>
      <c r="M724" s="139"/>
      <c r="N724" s="139"/>
      <c r="O724" s="139"/>
      <c r="P724" s="139"/>
      <c r="Q724" s="139"/>
      <c r="R724" s="139"/>
      <c r="S724" s="189" t="s">
        <v>941</v>
      </c>
      <c r="T724" s="189" t="s">
        <v>941</v>
      </c>
      <c r="U724" s="190" t="s">
        <v>941</v>
      </c>
    </row>
    <row r="725" spans="1:21" s="94" customFormat="1" x14ac:dyDescent="0.2">
      <c r="A725" s="29" t="s">
        <v>838</v>
      </c>
      <c r="B725" s="112" t="s">
        <v>420</v>
      </c>
      <c r="C725" s="176"/>
      <c r="D725" s="27"/>
      <c r="E725" s="113"/>
      <c r="F725" s="114"/>
      <c r="G725" s="115">
        <f>SUM(G726:G730)</f>
        <v>70881.650000000009</v>
      </c>
      <c r="H725" s="116"/>
      <c r="I725" s="117"/>
      <c r="J725" s="118"/>
      <c r="K725" s="119"/>
      <c r="L725" s="119"/>
      <c r="M725" s="119"/>
      <c r="N725" s="119"/>
      <c r="O725" s="119"/>
      <c r="P725" s="119"/>
      <c r="Q725" s="119"/>
      <c r="R725" s="119"/>
      <c r="S725" s="197" t="s">
        <v>941</v>
      </c>
      <c r="T725" s="197" t="s">
        <v>941</v>
      </c>
      <c r="U725" s="198" t="s">
        <v>941</v>
      </c>
    </row>
    <row r="726" spans="1:21" s="94" customFormat="1" ht="31.5" x14ac:dyDescent="0.2">
      <c r="A726" s="86"/>
      <c r="B726" s="87"/>
      <c r="C726" s="87" t="s">
        <v>354</v>
      </c>
      <c r="D726" s="28" t="s">
        <v>41</v>
      </c>
      <c r="E726" s="59">
        <v>12189</v>
      </c>
      <c r="F726" s="88">
        <v>0.99</v>
      </c>
      <c r="G726" s="89">
        <v>12067.11</v>
      </c>
      <c r="H726" s="90"/>
      <c r="I726" s="91"/>
      <c r="J726" s="92"/>
      <c r="K726" s="93"/>
      <c r="L726" s="93"/>
      <c r="M726" s="93"/>
      <c r="N726" s="93"/>
      <c r="O726" s="93"/>
      <c r="P726" s="93"/>
      <c r="Q726" s="93"/>
      <c r="R726" s="93"/>
      <c r="S726" s="191" t="s">
        <v>941</v>
      </c>
      <c r="T726" s="191" t="s">
        <v>941</v>
      </c>
      <c r="U726" s="192" t="s">
        <v>941</v>
      </c>
    </row>
    <row r="727" spans="1:21" s="94" customFormat="1" ht="47.25" x14ac:dyDescent="0.2">
      <c r="A727" s="86"/>
      <c r="B727" s="87"/>
      <c r="C727" s="87" t="s">
        <v>360</v>
      </c>
      <c r="D727" s="28" t="s">
        <v>6</v>
      </c>
      <c r="E727" s="59">
        <v>18632</v>
      </c>
      <c r="F727" s="88">
        <v>1.17</v>
      </c>
      <c r="G727" s="89">
        <v>21799.439999999999</v>
      </c>
      <c r="H727" s="90"/>
      <c r="I727" s="91"/>
      <c r="J727" s="92"/>
      <c r="K727" s="93"/>
      <c r="L727" s="93"/>
      <c r="M727" s="93"/>
      <c r="N727" s="93"/>
      <c r="O727" s="93"/>
      <c r="P727" s="93"/>
      <c r="Q727" s="93"/>
      <c r="R727" s="93"/>
      <c r="S727" s="191" t="s">
        <v>941</v>
      </c>
      <c r="T727" s="191" t="s">
        <v>941</v>
      </c>
      <c r="U727" s="192" t="s">
        <v>941</v>
      </c>
    </row>
    <row r="728" spans="1:21" s="94" customFormat="1" ht="31.5" x14ac:dyDescent="0.2">
      <c r="A728" s="86"/>
      <c r="B728" s="87"/>
      <c r="C728" s="87" t="s">
        <v>794</v>
      </c>
      <c r="D728" s="28" t="s">
        <v>41</v>
      </c>
      <c r="E728" s="59">
        <v>707</v>
      </c>
      <c r="F728" s="88">
        <v>1.19</v>
      </c>
      <c r="G728" s="89">
        <v>841.33</v>
      </c>
      <c r="H728" s="90"/>
      <c r="I728" s="91"/>
      <c r="J728" s="92"/>
      <c r="K728" s="93"/>
      <c r="L728" s="93"/>
      <c r="M728" s="93"/>
      <c r="N728" s="93"/>
      <c r="O728" s="93"/>
      <c r="P728" s="93"/>
      <c r="Q728" s="93"/>
      <c r="R728" s="93"/>
      <c r="S728" s="191" t="s">
        <v>941</v>
      </c>
      <c r="T728" s="191" t="s">
        <v>941</v>
      </c>
      <c r="U728" s="192" t="s">
        <v>941</v>
      </c>
    </row>
    <row r="729" spans="1:21" s="94" customFormat="1" ht="47.25" x14ac:dyDescent="0.2">
      <c r="A729" s="86"/>
      <c r="B729" s="87"/>
      <c r="C729" s="87" t="s">
        <v>366</v>
      </c>
      <c r="D729" s="28" t="s">
        <v>6</v>
      </c>
      <c r="E729" s="59">
        <v>647</v>
      </c>
      <c r="F729" s="88">
        <v>39.44</v>
      </c>
      <c r="G729" s="89">
        <v>25517.68</v>
      </c>
      <c r="H729" s="90"/>
      <c r="I729" s="91"/>
      <c r="J729" s="92"/>
      <c r="K729" s="93"/>
      <c r="L729" s="93"/>
      <c r="M729" s="93"/>
      <c r="N729" s="93"/>
      <c r="O729" s="93"/>
      <c r="P729" s="93"/>
      <c r="Q729" s="93"/>
      <c r="R729" s="93"/>
      <c r="S729" s="191" t="s">
        <v>941</v>
      </c>
      <c r="T729" s="191" t="s">
        <v>941</v>
      </c>
      <c r="U729" s="192" t="s">
        <v>941</v>
      </c>
    </row>
    <row r="730" spans="1:21" s="94" customFormat="1" ht="47.25" x14ac:dyDescent="0.2">
      <c r="A730" s="86"/>
      <c r="B730" s="87"/>
      <c r="C730" s="87" t="s">
        <v>367</v>
      </c>
      <c r="D730" s="28" t="s">
        <v>6</v>
      </c>
      <c r="E730" s="59">
        <v>647</v>
      </c>
      <c r="F730" s="88">
        <v>16.47</v>
      </c>
      <c r="G730" s="89">
        <v>10656.09</v>
      </c>
      <c r="H730" s="90"/>
      <c r="I730" s="91"/>
      <c r="J730" s="92"/>
      <c r="K730" s="93"/>
      <c r="L730" s="93"/>
      <c r="M730" s="93"/>
      <c r="N730" s="93"/>
      <c r="O730" s="93"/>
      <c r="P730" s="93"/>
      <c r="Q730" s="93"/>
      <c r="R730" s="93"/>
      <c r="S730" s="191" t="s">
        <v>941</v>
      </c>
      <c r="T730" s="191" t="s">
        <v>941</v>
      </c>
      <c r="U730" s="192" t="s">
        <v>941</v>
      </c>
    </row>
    <row r="731" spans="1:21" s="94" customFormat="1" x14ac:dyDescent="0.2">
      <c r="A731" s="29" t="s">
        <v>837</v>
      </c>
      <c r="B731" s="112" t="s">
        <v>369</v>
      </c>
      <c r="C731" s="176"/>
      <c r="D731" s="27"/>
      <c r="E731" s="113"/>
      <c r="F731" s="114"/>
      <c r="G731" s="115">
        <f>SUM(G732:G734)</f>
        <v>13184.92</v>
      </c>
      <c r="H731" s="116"/>
      <c r="I731" s="117"/>
      <c r="J731" s="118"/>
      <c r="K731" s="119"/>
      <c r="L731" s="119"/>
      <c r="M731" s="119"/>
      <c r="N731" s="119"/>
      <c r="O731" s="119"/>
      <c r="P731" s="119"/>
      <c r="Q731" s="119"/>
      <c r="R731" s="119"/>
      <c r="S731" s="197" t="s">
        <v>941</v>
      </c>
      <c r="T731" s="197" t="s">
        <v>941</v>
      </c>
      <c r="U731" s="198" t="s">
        <v>941</v>
      </c>
    </row>
    <row r="732" spans="1:21" s="94" customFormat="1" x14ac:dyDescent="0.2">
      <c r="A732" s="86"/>
      <c r="B732" s="87"/>
      <c r="C732" s="87" t="s">
        <v>370</v>
      </c>
      <c r="D732" s="28" t="s">
        <v>41</v>
      </c>
      <c r="E732" s="59">
        <v>2.335</v>
      </c>
      <c r="F732" s="88">
        <v>33.06</v>
      </c>
      <c r="G732" s="89">
        <v>77.2</v>
      </c>
      <c r="H732" s="90"/>
      <c r="I732" s="91"/>
      <c r="J732" s="92"/>
      <c r="K732" s="93"/>
      <c r="L732" s="93"/>
      <c r="M732" s="93"/>
      <c r="N732" s="93"/>
      <c r="O732" s="93"/>
      <c r="P732" s="93"/>
      <c r="Q732" s="93"/>
      <c r="R732" s="93"/>
      <c r="S732" s="191" t="s">
        <v>941</v>
      </c>
      <c r="T732" s="191" t="s">
        <v>941</v>
      </c>
      <c r="U732" s="192" t="s">
        <v>941</v>
      </c>
    </row>
    <row r="733" spans="1:21" s="94" customFormat="1" ht="31.5" x14ac:dyDescent="0.2">
      <c r="A733" s="86"/>
      <c r="B733" s="87"/>
      <c r="C733" s="87" t="s">
        <v>371</v>
      </c>
      <c r="D733" s="28" t="s">
        <v>41</v>
      </c>
      <c r="E733" s="59">
        <v>0.66</v>
      </c>
      <c r="F733" s="88">
        <v>13.7</v>
      </c>
      <c r="G733" s="89">
        <v>9.0399999999999991</v>
      </c>
      <c r="H733" s="90"/>
      <c r="I733" s="91"/>
      <c r="J733" s="92"/>
      <c r="K733" s="93"/>
      <c r="L733" s="93"/>
      <c r="M733" s="93"/>
      <c r="N733" s="93"/>
      <c r="O733" s="93"/>
      <c r="P733" s="93"/>
      <c r="Q733" s="93"/>
      <c r="R733" s="93"/>
      <c r="S733" s="191" t="s">
        <v>941</v>
      </c>
      <c r="T733" s="191" t="s">
        <v>941</v>
      </c>
      <c r="U733" s="192" t="s">
        <v>941</v>
      </c>
    </row>
    <row r="734" spans="1:21" s="94" customFormat="1" x14ac:dyDescent="0.2">
      <c r="A734" s="86"/>
      <c r="B734" s="87"/>
      <c r="C734" s="87" t="s">
        <v>372</v>
      </c>
      <c r="D734" s="28" t="s">
        <v>41</v>
      </c>
      <c r="E734" s="59">
        <v>416.89</v>
      </c>
      <c r="F734" s="88">
        <v>31.42</v>
      </c>
      <c r="G734" s="89">
        <v>13098.68</v>
      </c>
      <c r="H734" s="90"/>
      <c r="I734" s="91"/>
      <c r="J734" s="92"/>
      <c r="K734" s="93"/>
      <c r="L734" s="93"/>
      <c r="M734" s="93"/>
      <c r="N734" s="93"/>
      <c r="O734" s="93"/>
      <c r="P734" s="93"/>
      <c r="Q734" s="93"/>
      <c r="R734" s="93"/>
      <c r="S734" s="191" t="s">
        <v>941</v>
      </c>
      <c r="T734" s="191" t="s">
        <v>941</v>
      </c>
      <c r="U734" s="192" t="s">
        <v>941</v>
      </c>
    </row>
    <row r="735" spans="1:21" s="58" customFormat="1" x14ac:dyDescent="0.2">
      <c r="A735" s="130" t="s">
        <v>839</v>
      </c>
      <c r="B735" s="131" t="s">
        <v>840</v>
      </c>
      <c r="C735" s="175"/>
      <c r="D735" s="132"/>
      <c r="E735" s="133"/>
      <c r="F735" s="134"/>
      <c r="G735" s="135">
        <f>SUM(G736,G742,G744)</f>
        <v>27564.46</v>
      </c>
      <c r="H735" s="136"/>
      <c r="I735" s="137"/>
      <c r="J735" s="138"/>
      <c r="K735" s="139"/>
      <c r="L735" s="139"/>
      <c r="M735" s="139"/>
      <c r="N735" s="139"/>
      <c r="O735" s="139"/>
      <c r="P735" s="139"/>
      <c r="Q735" s="139"/>
      <c r="R735" s="139"/>
      <c r="S735" s="189" t="s">
        <v>941</v>
      </c>
      <c r="T735" s="189" t="s">
        <v>941</v>
      </c>
      <c r="U735" s="190" t="s">
        <v>941</v>
      </c>
    </row>
    <row r="736" spans="1:21" s="94" customFormat="1" x14ac:dyDescent="0.2">
      <c r="A736" s="29" t="s">
        <v>841</v>
      </c>
      <c r="B736" s="112" t="s">
        <v>61</v>
      </c>
      <c r="C736" s="176"/>
      <c r="D736" s="27"/>
      <c r="E736" s="113"/>
      <c r="F736" s="114"/>
      <c r="G736" s="115">
        <f>SUM(G737:G741)</f>
        <v>19557.169999999998</v>
      </c>
      <c r="H736" s="116"/>
      <c r="I736" s="117"/>
      <c r="J736" s="118"/>
      <c r="K736" s="119"/>
      <c r="L736" s="119"/>
      <c r="M736" s="119"/>
      <c r="N736" s="119"/>
      <c r="O736" s="119"/>
      <c r="P736" s="119"/>
      <c r="Q736" s="119"/>
      <c r="R736" s="119"/>
      <c r="S736" s="197" t="s">
        <v>941</v>
      </c>
      <c r="T736" s="197" t="s">
        <v>941</v>
      </c>
      <c r="U736" s="198" t="s">
        <v>941</v>
      </c>
    </row>
    <row r="737" spans="1:21" s="94" customFormat="1" ht="47.25" x14ac:dyDescent="0.2">
      <c r="A737" s="86"/>
      <c r="B737" s="87"/>
      <c r="C737" s="87" t="s">
        <v>795</v>
      </c>
      <c r="D737" s="28" t="s">
        <v>41</v>
      </c>
      <c r="E737" s="59">
        <v>15305</v>
      </c>
      <c r="F737" s="88">
        <v>1.05</v>
      </c>
      <c r="G737" s="89">
        <v>16070.25</v>
      </c>
      <c r="H737" s="90"/>
      <c r="I737" s="91"/>
      <c r="J737" s="92"/>
      <c r="K737" s="93"/>
      <c r="L737" s="93"/>
      <c r="M737" s="93"/>
      <c r="N737" s="93"/>
      <c r="O737" s="93"/>
      <c r="P737" s="93"/>
      <c r="Q737" s="93"/>
      <c r="R737" s="93"/>
      <c r="S737" s="191" t="s">
        <v>941</v>
      </c>
      <c r="T737" s="191" t="s">
        <v>941</v>
      </c>
      <c r="U737" s="192" t="s">
        <v>941</v>
      </c>
    </row>
    <row r="738" spans="1:21" s="94" customFormat="1" ht="47.25" x14ac:dyDescent="0.2">
      <c r="A738" s="86"/>
      <c r="B738" s="87"/>
      <c r="C738" s="87" t="s">
        <v>376</v>
      </c>
      <c r="D738" s="28" t="s">
        <v>43</v>
      </c>
      <c r="E738" s="59">
        <v>947</v>
      </c>
      <c r="F738" s="88">
        <v>2.37</v>
      </c>
      <c r="G738" s="89">
        <v>2244.39</v>
      </c>
      <c r="H738" s="90"/>
      <c r="I738" s="91"/>
      <c r="J738" s="92"/>
      <c r="K738" s="93"/>
      <c r="L738" s="93"/>
      <c r="M738" s="93"/>
      <c r="N738" s="93"/>
      <c r="O738" s="93"/>
      <c r="P738" s="93"/>
      <c r="Q738" s="93"/>
      <c r="R738" s="93"/>
      <c r="S738" s="191" t="s">
        <v>941</v>
      </c>
      <c r="T738" s="191" t="s">
        <v>941</v>
      </c>
      <c r="U738" s="192" t="s">
        <v>941</v>
      </c>
    </row>
    <row r="739" spans="1:21" s="94" customFormat="1" ht="47.25" x14ac:dyDescent="0.2">
      <c r="A739" s="86"/>
      <c r="B739" s="87"/>
      <c r="C739" s="87" t="s">
        <v>377</v>
      </c>
      <c r="D739" s="28" t="s">
        <v>43</v>
      </c>
      <c r="E739" s="59">
        <v>243</v>
      </c>
      <c r="F739" s="88">
        <v>1.38</v>
      </c>
      <c r="G739" s="89">
        <v>335.34</v>
      </c>
      <c r="H739" s="90"/>
      <c r="I739" s="91"/>
      <c r="J739" s="92"/>
      <c r="K739" s="93"/>
      <c r="L739" s="93"/>
      <c r="M739" s="93"/>
      <c r="N739" s="93"/>
      <c r="O739" s="93"/>
      <c r="P739" s="93"/>
      <c r="Q739" s="93"/>
      <c r="R739" s="93"/>
      <c r="S739" s="191" t="s">
        <v>941</v>
      </c>
      <c r="T739" s="191" t="s">
        <v>941</v>
      </c>
      <c r="U739" s="192" t="s">
        <v>941</v>
      </c>
    </row>
    <row r="740" spans="1:21" s="94" customFormat="1" ht="47.25" x14ac:dyDescent="0.2">
      <c r="A740" s="86"/>
      <c r="B740" s="87"/>
      <c r="C740" s="87" t="s">
        <v>378</v>
      </c>
      <c r="D740" s="28" t="s">
        <v>43</v>
      </c>
      <c r="E740" s="59">
        <v>215</v>
      </c>
      <c r="F740" s="88">
        <v>1.57</v>
      </c>
      <c r="G740" s="89">
        <v>337.55</v>
      </c>
      <c r="H740" s="90"/>
      <c r="I740" s="91"/>
      <c r="J740" s="92"/>
      <c r="K740" s="93"/>
      <c r="L740" s="93"/>
      <c r="M740" s="93"/>
      <c r="N740" s="93"/>
      <c r="O740" s="93"/>
      <c r="P740" s="93"/>
      <c r="Q740" s="93"/>
      <c r="R740" s="93"/>
      <c r="S740" s="191" t="s">
        <v>941</v>
      </c>
      <c r="T740" s="191" t="s">
        <v>941</v>
      </c>
      <c r="U740" s="192" t="s">
        <v>941</v>
      </c>
    </row>
    <row r="741" spans="1:21" s="94" customFormat="1" x14ac:dyDescent="0.2">
      <c r="A741" s="86"/>
      <c r="B741" s="87"/>
      <c r="C741" s="87" t="s">
        <v>379</v>
      </c>
      <c r="D741" s="28" t="s">
        <v>6</v>
      </c>
      <c r="E741" s="59">
        <v>303</v>
      </c>
      <c r="F741" s="88">
        <v>1.88</v>
      </c>
      <c r="G741" s="89">
        <v>569.64</v>
      </c>
      <c r="H741" s="90"/>
      <c r="I741" s="91"/>
      <c r="J741" s="92"/>
      <c r="K741" s="93"/>
      <c r="L741" s="93"/>
      <c r="M741" s="93"/>
      <c r="N741" s="93"/>
      <c r="O741" s="93"/>
      <c r="P741" s="93"/>
      <c r="Q741" s="93"/>
      <c r="R741" s="93"/>
      <c r="S741" s="191" t="s">
        <v>941</v>
      </c>
      <c r="T741" s="191" t="s">
        <v>941</v>
      </c>
      <c r="U741" s="192" t="s">
        <v>941</v>
      </c>
    </row>
    <row r="742" spans="1:21" s="94" customFormat="1" x14ac:dyDescent="0.2">
      <c r="A742" s="29" t="s">
        <v>842</v>
      </c>
      <c r="B742" s="112" t="s">
        <v>796</v>
      </c>
      <c r="C742" s="176"/>
      <c r="D742" s="27"/>
      <c r="E742" s="113"/>
      <c r="F742" s="114"/>
      <c r="G742" s="115">
        <f>SUM(G743)</f>
        <v>2498.52</v>
      </c>
      <c r="H742" s="116"/>
      <c r="I742" s="117"/>
      <c r="J742" s="118"/>
      <c r="K742" s="119"/>
      <c r="L742" s="119"/>
      <c r="M742" s="119"/>
      <c r="N742" s="119"/>
      <c r="O742" s="119"/>
      <c r="P742" s="119"/>
      <c r="Q742" s="119"/>
      <c r="R742" s="119"/>
      <c r="S742" s="197" t="s">
        <v>941</v>
      </c>
      <c r="T742" s="197" t="s">
        <v>941</v>
      </c>
      <c r="U742" s="198" t="s">
        <v>941</v>
      </c>
    </row>
    <row r="743" spans="1:21" s="94" customFormat="1" x14ac:dyDescent="0.2">
      <c r="A743" s="86"/>
      <c r="B743" s="87"/>
      <c r="C743" s="87" t="s">
        <v>381</v>
      </c>
      <c r="D743" s="28" t="s">
        <v>6</v>
      </c>
      <c r="E743" s="59">
        <v>443</v>
      </c>
      <c r="F743" s="88">
        <v>5.64</v>
      </c>
      <c r="G743" s="89">
        <v>2498.52</v>
      </c>
      <c r="H743" s="90"/>
      <c r="I743" s="91"/>
      <c r="J743" s="92"/>
      <c r="K743" s="93"/>
      <c r="L743" s="93"/>
      <c r="M743" s="93"/>
      <c r="N743" s="93"/>
      <c r="O743" s="93"/>
      <c r="P743" s="93"/>
      <c r="Q743" s="93"/>
      <c r="R743" s="93"/>
      <c r="S743" s="191" t="s">
        <v>941</v>
      </c>
      <c r="T743" s="191" t="s">
        <v>941</v>
      </c>
      <c r="U743" s="192" t="s">
        <v>941</v>
      </c>
    </row>
    <row r="744" spans="1:21" s="94" customFormat="1" x14ac:dyDescent="0.2">
      <c r="A744" s="29" t="s">
        <v>843</v>
      </c>
      <c r="B744" s="112" t="s">
        <v>119</v>
      </c>
      <c r="C744" s="176"/>
      <c r="D744" s="27"/>
      <c r="E744" s="113"/>
      <c r="F744" s="114"/>
      <c r="G744" s="115">
        <f>SUM(G745:G747)</f>
        <v>5508.77</v>
      </c>
      <c r="H744" s="116"/>
      <c r="I744" s="117"/>
      <c r="J744" s="118"/>
      <c r="K744" s="119"/>
      <c r="L744" s="119"/>
      <c r="M744" s="119"/>
      <c r="N744" s="119"/>
      <c r="O744" s="119"/>
      <c r="P744" s="119"/>
      <c r="Q744" s="119"/>
      <c r="R744" s="119"/>
      <c r="S744" s="197" t="s">
        <v>941</v>
      </c>
      <c r="T744" s="197" t="s">
        <v>941</v>
      </c>
      <c r="U744" s="198" t="s">
        <v>941</v>
      </c>
    </row>
    <row r="745" spans="1:21" s="94" customFormat="1" x14ac:dyDescent="0.2">
      <c r="A745" s="86"/>
      <c r="B745" s="87"/>
      <c r="C745" s="87" t="s">
        <v>382</v>
      </c>
      <c r="D745" s="28" t="s">
        <v>43</v>
      </c>
      <c r="E745" s="59">
        <v>6038</v>
      </c>
      <c r="F745" s="88">
        <v>0.41</v>
      </c>
      <c r="G745" s="89">
        <v>2475.58</v>
      </c>
      <c r="H745" s="90"/>
      <c r="I745" s="91"/>
      <c r="J745" s="92"/>
      <c r="K745" s="93"/>
      <c r="L745" s="93"/>
      <c r="M745" s="93"/>
      <c r="N745" s="93"/>
      <c r="O745" s="93"/>
      <c r="P745" s="93"/>
      <c r="Q745" s="93"/>
      <c r="R745" s="93"/>
      <c r="S745" s="191" t="s">
        <v>941</v>
      </c>
      <c r="T745" s="191" t="s">
        <v>941</v>
      </c>
      <c r="U745" s="192" t="s">
        <v>941</v>
      </c>
    </row>
    <row r="746" spans="1:21" s="94" customFormat="1" x14ac:dyDescent="0.2">
      <c r="A746" s="86"/>
      <c r="B746" s="87"/>
      <c r="C746" s="87" t="s">
        <v>383</v>
      </c>
      <c r="D746" s="28" t="s">
        <v>43</v>
      </c>
      <c r="E746" s="59">
        <v>2885</v>
      </c>
      <c r="F746" s="88">
        <v>0.34</v>
      </c>
      <c r="G746" s="89">
        <v>980.9</v>
      </c>
      <c r="H746" s="90"/>
      <c r="I746" s="91"/>
      <c r="J746" s="92"/>
      <c r="K746" s="93"/>
      <c r="L746" s="93"/>
      <c r="M746" s="93"/>
      <c r="N746" s="93"/>
      <c r="O746" s="93"/>
      <c r="P746" s="93"/>
      <c r="Q746" s="93"/>
      <c r="R746" s="93"/>
      <c r="S746" s="191" t="s">
        <v>941</v>
      </c>
      <c r="T746" s="191" t="s">
        <v>941</v>
      </c>
      <c r="U746" s="192" t="s">
        <v>941</v>
      </c>
    </row>
    <row r="747" spans="1:21" s="94" customFormat="1" x14ac:dyDescent="0.2">
      <c r="A747" s="86"/>
      <c r="B747" s="87"/>
      <c r="C747" s="87" t="s">
        <v>384</v>
      </c>
      <c r="D747" s="28" t="s">
        <v>43</v>
      </c>
      <c r="E747" s="59">
        <v>8923</v>
      </c>
      <c r="F747" s="88">
        <v>0.23</v>
      </c>
      <c r="G747" s="89">
        <v>2052.29</v>
      </c>
      <c r="H747" s="90"/>
      <c r="I747" s="91"/>
      <c r="J747" s="92"/>
      <c r="K747" s="93"/>
      <c r="L747" s="93"/>
      <c r="M747" s="93"/>
      <c r="N747" s="93"/>
      <c r="O747" s="93"/>
      <c r="P747" s="93"/>
      <c r="Q747" s="93"/>
      <c r="R747" s="93"/>
      <c r="S747" s="191" t="s">
        <v>941</v>
      </c>
      <c r="T747" s="191" t="s">
        <v>941</v>
      </c>
      <c r="U747" s="192" t="s">
        <v>941</v>
      </c>
    </row>
    <row r="748" spans="1:21" s="58" customFormat="1" x14ac:dyDescent="0.2">
      <c r="A748" s="130" t="s">
        <v>844</v>
      </c>
      <c r="B748" s="131" t="s">
        <v>60</v>
      </c>
      <c r="C748" s="175"/>
      <c r="D748" s="132"/>
      <c r="E748" s="133"/>
      <c r="F748" s="134"/>
      <c r="G748" s="135">
        <f>SUM(G749:G752)</f>
        <v>36491.99</v>
      </c>
      <c r="H748" s="136"/>
      <c r="I748" s="137"/>
      <c r="J748" s="138"/>
      <c r="K748" s="139"/>
      <c r="L748" s="139"/>
      <c r="M748" s="139"/>
      <c r="N748" s="139"/>
      <c r="O748" s="139"/>
      <c r="P748" s="139"/>
      <c r="Q748" s="139"/>
      <c r="R748" s="139"/>
      <c r="S748" s="189" t="s">
        <v>941</v>
      </c>
      <c r="T748" s="189" t="s">
        <v>941</v>
      </c>
      <c r="U748" s="190" t="s">
        <v>941</v>
      </c>
    </row>
    <row r="749" spans="1:21" s="94" customFormat="1" ht="31.5" x14ac:dyDescent="0.2">
      <c r="A749" s="86" t="s">
        <v>845</v>
      </c>
      <c r="B749" s="87" t="s">
        <v>63</v>
      </c>
      <c r="C749" s="87"/>
      <c r="D749" s="28"/>
      <c r="E749" s="59"/>
      <c r="F749" s="88"/>
      <c r="G749" s="89">
        <v>14556.82</v>
      </c>
      <c r="H749" s="90"/>
      <c r="I749" s="91"/>
      <c r="J749" s="92"/>
      <c r="K749" s="93"/>
      <c r="L749" s="93"/>
      <c r="M749" s="93"/>
      <c r="N749" s="93"/>
      <c r="O749" s="93"/>
      <c r="P749" s="93"/>
      <c r="Q749" s="93"/>
      <c r="R749" s="93"/>
      <c r="S749" s="191" t="s">
        <v>941</v>
      </c>
      <c r="T749" s="191" t="s">
        <v>941</v>
      </c>
      <c r="U749" s="192" t="s">
        <v>941</v>
      </c>
    </row>
    <row r="750" spans="1:21" s="94" customFormat="1" x14ac:dyDescent="0.2">
      <c r="A750" s="86" t="s">
        <v>846</v>
      </c>
      <c r="B750" s="87" t="s">
        <v>64</v>
      </c>
      <c r="C750" s="87"/>
      <c r="D750" s="28"/>
      <c r="E750" s="59"/>
      <c r="F750" s="88"/>
      <c r="G750" s="89">
        <v>10338.41</v>
      </c>
      <c r="H750" s="90"/>
      <c r="I750" s="91"/>
      <c r="J750" s="92"/>
      <c r="K750" s="93"/>
      <c r="L750" s="93"/>
      <c r="M750" s="93"/>
      <c r="N750" s="93"/>
      <c r="O750" s="93"/>
      <c r="P750" s="93"/>
      <c r="Q750" s="93"/>
      <c r="R750" s="93"/>
      <c r="S750" s="191" t="s">
        <v>941</v>
      </c>
      <c r="T750" s="191" t="s">
        <v>941</v>
      </c>
      <c r="U750" s="192" t="s">
        <v>941</v>
      </c>
    </row>
    <row r="751" spans="1:21" s="94" customFormat="1" x14ac:dyDescent="0.2">
      <c r="A751" s="86" t="s">
        <v>847</v>
      </c>
      <c r="B751" s="87" t="s">
        <v>65</v>
      </c>
      <c r="C751" s="87"/>
      <c r="D751" s="28"/>
      <c r="E751" s="59"/>
      <c r="F751" s="88"/>
      <c r="G751" s="89">
        <v>3976.31</v>
      </c>
      <c r="H751" s="90"/>
      <c r="I751" s="91"/>
      <c r="J751" s="92"/>
      <c r="K751" s="93"/>
      <c r="L751" s="93"/>
      <c r="M751" s="93"/>
      <c r="N751" s="93"/>
      <c r="O751" s="93"/>
      <c r="P751" s="93"/>
      <c r="Q751" s="93"/>
      <c r="R751" s="93"/>
      <c r="S751" s="191" t="s">
        <v>941</v>
      </c>
      <c r="T751" s="191" t="s">
        <v>941</v>
      </c>
      <c r="U751" s="192" t="s">
        <v>941</v>
      </c>
    </row>
    <row r="752" spans="1:21" s="94" customFormat="1" x14ac:dyDescent="0.2">
      <c r="A752" s="86" t="s">
        <v>848</v>
      </c>
      <c r="B752" s="87" t="s">
        <v>442</v>
      </c>
      <c r="C752" s="87"/>
      <c r="D752" s="28"/>
      <c r="E752" s="59"/>
      <c r="F752" s="88"/>
      <c r="G752" s="89">
        <v>7620.45</v>
      </c>
      <c r="H752" s="90"/>
      <c r="I752" s="91"/>
      <c r="J752" s="92"/>
      <c r="K752" s="93"/>
      <c r="L752" s="93"/>
      <c r="M752" s="93"/>
      <c r="N752" s="93"/>
      <c r="O752" s="93"/>
      <c r="P752" s="93"/>
      <c r="Q752" s="93"/>
      <c r="R752" s="93"/>
      <c r="S752" s="191" t="s">
        <v>941</v>
      </c>
      <c r="T752" s="191" t="s">
        <v>941</v>
      </c>
      <c r="U752" s="192" t="s">
        <v>941</v>
      </c>
    </row>
    <row r="753" spans="1:22" ht="16.5" thickBot="1" x14ac:dyDescent="0.25">
      <c r="A753" s="226"/>
      <c r="B753" s="227"/>
      <c r="C753" s="228"/>
      <c r="D753" s="227"/>
      <c r="E753" s="227"/>
      <c r="F753" s="227"/>
      <c r="G753" s="227"/>
      <c r="H753" s="227"/>
      <c r="I753" s="227"/>
      <c r="J753" s="227"/>
      <c r="K753" s="227"/>
      <c r="L753" s="227"/>
      <c r="M753" s="227"/>
      <c r="N753" s="227"/>
      <c r="O753" s="227"/>
      <c r="P753" s="227"/>
      <c r="Q753" s="227"/>
      <c r="R753" s="227"/>
      <c r="S753" s="227"/>
      <c r="T753" s="227"/>
      <c r="U753" s="210"/>
      <c r="V753" s="76"/>
    </row>
    <row r="754" spans="1:22" s="150" customFormat="1" ht="37.5" x14ac:dyDescent="0.2">
      <c r="A754" s="140" t="s">
        <v>849</v>
      </c>
      <c r="B754" s="141" t="s">
        <v>850</v>
      </c>
      <c r="C754" s="161"/>
      <c r="D754" s="142" t="s">
        <v>39</v>
      </c>
      <c r="E754" s="143"/>
      <c r="F754" s="144"/>
      <c r="G754" s="145">
        <f>SUM(G755,G757,G759,G762,G764,G766,G773,G776,G778,G780,G782,G785,G787,G789,G791,G798,G805,G807,G809,G811,G813,G815,G817,G819,G822,G824,G826,G828,G830,G832,G834,G836,G838,G840,G842)</f>
        <v>343207.8352545973</v>
      </c>
      <c r="H754" s="146"/>
      <c r="I754" s="147"/>
      <c r="J754" s="148"/>
      <c r="K754" s="149"/>
      <c r="L754" s="149"/>
      <c r="M754" s="149"/>
      <c r="N754" s="149"/>
      <c r="O754" s="149"/>
      <c r="P754" s="149"/>
      <c r="Q754" s="149"/>
      <c r="R754" s="149"/>
      <c r="S754" s="193" t="s">
        <v>941</v>
      </c>
      <c r="T754" s="193" t="s">
        <v>941</v>
      </c>
      <c r="U754" s="194" t="s">
        <v>941</v>
      </c>
    </row>
    <row r="755" spans="1:22" s="58" customFormat="1" x14ac:dyDescent="0.2">
      <c r="A755" s="79" t="s">
        <v>32</v>
      </c>
      <c r="B755" s="55" t="s">
        <v>718</v>
      </c>
      <c r="C755" s="174"/>
      <c r="D755" s="56"/>
      <c r="E755" s="57"/>
      <c r="F755" s="80"/>
      <c r="G755" s="81">
        <f>SUM(G756)</f>
        <v>115.58571527999999</v>
      </c>
      <c r="H755" s="82"/>
      <c r="I755" s="83"/>
      <c r="J755" s="84"/>
      <c r="K755" s="85"/>
      <c r="L755" s="85"/>
      <c r="M755" s="85"/>
      <c r="N755" s="85"/>
      <c r="O755" s="85"/>
      <c r="P755" s="85"/>
      <c r="Q755" s="85"/>
      <c r="R755" s="85"/>
      <c r="S755" s="195" t="s">
        <v>941</v>
      </c>
      <c r="T755" s="195" t="s">
        <v>941</v>
      </c>
      <c r="U755" s="196" t="s">
        <v>941</v>
      </c>
    </row>
    <row r="756" spans="1:22" s="94" customFormat="1" x14ac:dyDescent="0.2">
      <c r="A756" s="86" t="s">
        <v>890</v>
      </c>
      <c r="B756" s="87" t="s">
        <v>851</v>
      </c>
      <c r="C756" s="87"/>
      <c r="D756" s="28" t="s">
        <v>48</v>
      </c>
      <c r="E756" s="59">
        <v>1</v>
      </c>
      <c r="F756" s="88">
        <v>115.58571527999999</v>
      </c>
      <c r="G756" s="89">
        <v>115.58571527999999</v>
      </c>
      <c r="H756" s="90"/>
      <c r="I756" s="91"/>
      <c r="J756" s="92"/>
      <c r="K756" s="93"/>
      <c r="L756" s="93"/>
      <c r="M756" s="93"/>
      <c r="N756" s="93"/>
      <c r="O756" s="93"/>
      <c r="P756" s="93"/>
      <c r="Q756" s="93"/>
      <c r="R756" s="93"/>
      <c r="S756" s="191" t="s">
        <v>941</v>
      </c>
      <c r="T756" s="191" t="s">
        <v>941</v>
      </c>
      <c r="U756" s="192" t="s">
        <v>941</v>
      </c>
    </row>
    <row r="757" spans="1:22" s="58" customFormat="1" x14ac:dyDescent="0.2">
      <c r="A757" s="79" t="s">
        <v>33</v>
      </c>
      <c r="B757" s="55" t="s">
        <v>888</v>
      </c>
      <c r="C757" s="174"/>
      <c r="D757" s="56"/>
      <c r="E757" s="57"/>
      <c r="F757" s="80"/>
      <c r="G757" s="81">
        <f>SUM(G758)</f>
        <v>18005.047610319998</v>
      </c>
      <c r="H757" s="82"/>
      <c r="I757" s="83"/>
      <c r="J757" s="84"/>
      <c r="K757" s="85"/>
      <c r="L757" s="85"/>
      <c r="M757" s="85"/>
      <c r="N757" s="85"/>
      <c r="O757" s="85"/>
      <c r="P757" s="85"/>
      <c r="Q757" s="85"/>
      <c r="R757" s="85"/>
      <c r="S757" s="195" t="s">
        <v>941</v>
      </c>
      <c r="T757" s="195" t="s">
        <v>941</v>
      </c>
      <c r="U757" s="196" t="s">
        <v>941</v>
      </c>
    </row>
    <row r="758" spans="1:22" s="94" customFormat="1" x14ac:dyDescent="0.2">
      <c r="A758" s="86" t="s">
        <v>891</v>
      </c>
      <c r="B758" s="87" t="s">
        <v>40</v>
      </c>
      <c r="C758" s="87"/>
      <c r="D758" s="28" t="s">
        <v>48</v>
      </c>
      <c r="E758" s="59">
        <v>1</v>
      </c>
      <c r="F758" s="88">
        <v>18005.047610319998</v>
      </c>
      <c r="G758" s="89">
        <v>18005.047610319998</v>
      </c>
      <c r="H758" s="90"/>
      <c r="I758" s="91"/>
      <c r="J758" s="92"/>
      <c r="K758" s="93"/>
      <c r="L758" s="93"/>
      <c r="M758" s="93"/>
      <c r="N758" s="93"/>
      <c r="O758" s="93"/>
      <c r="P758" s="93"/>
      <c r="Q758" s="93"/>
      <c r="R758" s="93"/>
      <c r="S758" s="191" t="s">
        <v>941</v>
      </c>
      <c r="T758" s="191" t="s">
        <v>941</v>
      </c>
      <c r="U758" s="192" t="s">
        <v>941</v>
      </c>
    </row>
    <row r="759" spans="1:22" s="58" customFormat="1" x14ac:dyDescent="0.2">
      <c r="A759" s="79" t="s">
        <v>892</v>
      </c>
      <c r="B759" s="55" t="s">
        <v>889</v>
      </c>
      <c r="C759" s="174"/>
      <c r="D759" s="56"/>
      <c r="E759" s="57"/>
      <c r="F759" s="80"/>
      <c r="G759" s="81">
        <f>SUM(G760:G761)</f>
        <v>29987.468263639996</v>
      </c>
      <c r="H759" s="82"/>
      <c r="I759" s="83"/>
      <c r="J759" s="84"/>
      <c r="K759" s="85"/>
      <c r="L759" s="85"/>
      <c r="M759" s="85"/>
      <c r="N759" s="85"/>
      <c r="O759" s="85"/>
      <c r="P759" s="85"/>
      <c r="Q759" s="85"/>
      <c r="R759" s="85"/>
      <c r="S759" s="195" t="s">
        <v>941</v>
      </c>
      <c r="T759" s="195" t="s">
        <v>941</v>
      </c>
      <c r="U759" s="196" t="s">
        <v>941</v>
      </c>
    </row>
    <row r="760" spans="1:22" s="94" customFormat="1" x14ac:dyDescent="0.2">
      <c r="A760" s="86" t="s">
        <v>893</v>
      </c>
      <c r="B760" s="87" t="s">
        <v>852</v>
      </c>
      <c r="C760" s="87"/>
      <c r="D760" s="28" t="s">
        <v>48</v>
      </c>
      <c r="E760" s="59">
        <v>1</v>
      </c>
      <c r="F760" s="88">
        <v>7002.8724317199994</v>
      </c>
      <c r="G760" s="89">
        <v>7002.8724317199994</v>
      </c>
      <c r="H760" s="90"/>
      <c r="I760" s="91"/>
      <c r="J760" s="92"/>
      <c r="K760" s="93"/>
      <c r="L760" s="93"/>
      <c r="M760" s="93"/>
      <c r="N760" s="93"/>
      <c r="O760" s="93"/>
      <c r="P760" s="93"/>
      <c r="Q760" s="93"/>
      <c r="R760" s="93"/>
      <c r="S760" s="191" t="s">
        <v>941</v>
      </c>
      <c r="T760" s="191" t="s">
        <v>941</v>
      </c>
      <c r="U760" s="192" t="s">
        <v>941</v>
      </c>
    </row>
    <row r="761" spans="1:22" s="94" customFormat="1" ht="31.5" x14ac:dyDescent="0.2">
      <c r="A761" s="86" t="s">
        <v>894</v>
      </c>
      <c r="B761" s="87" t="s">
        <v>853</v>
      </c>
      <c r="C761" s="87"/>
      <c r="D761" s="28" t="s">
        <v>48</v>
      </c>
      <c r="E761" s="59">
        <v>1</v>
      </c>
      <c r="F761" s="88">
        <v>22984.595831919996</v>
      </c>
      <c r="G761" s="89">
        <v>22984.595831919996</v>
      </c>
      <c r="H761" s="90"/>
      <c r="I761" s="91"/>
      <c r="J761" s="92"/>
      <c r="K761" s="93"/>
      <c r="L761" s="93"/>
      <c r="M761" s="93"/>
      <c r="N761" s="93"/>
      <c r="O761" s="93"/>
      <c r="P761" s="93"/>
      <c r="Q761" s="93"/>
      <c r="R761" s="93"/>
      <c r="S761" s="191" t="s">
        <v>941</v>
      </c>
      <c r="T761" s="191" t="s">
        <v>941</v>
      </c>
      <c r="U761" s="192" t="s">
        <v>941</v>
      </c>
    </row>
    <row r="762" spans="1:22" s="58" customFormat="1" x14ac:dyDescent="0.2">
      <c r="A762" s="79" t="s">
        <v>898</v>
      </c>
      <c r="B762" s="55" t="s">
        <v>895</v>
      </c>
      <c r="C762" s="174"/>
      <c r="D762" s="56"/>
      <c r="E762" s="57"/>
      <c r="F762" s="80"/>
      <c r="G762" s="81">
        <f>SUM(G763)</f>
        <v>9135.1647259599995</v>
      </c>
      <c r="H762" s="82"/>
      <c r="I762" s="83"/>
      <c r="J762" s="84"/>
      <c r="K762" s="85"/>
      <c r="L762" s="85"/>
      <c r="M762" s="85"/>
      <c r="N762" s="85"/>
      <c r="O762" s="85"/>
      <c r="P762" s="85"/>
      <c r="Q762" s="85"/>
      <c r="R762" s="85"/>
      <c r="S762" s="195" t="s">
        <v>941</v>
      </c>
      <c r="T762" s="195" t="s">
        <v>941</v>
      </c>
      <c r="U762" s="196" t="s">
        <v>941</v>
      </c>
    </row>
    <row r="763" spans="1:22" s="94" customFormat="1" x14ac:dyDescent="0.2">
      <c r="A763" s="86" t="s">
        <v>899</v>
      </c>
      <c r="B763" s="87" t="s">
        <v>896</v>
      </c>
      <c r="C763" s="87"/>
      <c r="D763" s="28" t="s">
        <v>48</v>
      </c>
      <c r="E763" s="59">
        <v>1</v>
      </c>
      <c r="F763" s="88">
        <v>9135.1647259599995</v>
      </c>
      <c r="G763" s="89">
        <v>9135.1647259599995</v>
      </c>
      <c r="H763" s="90"/>
      <c r="I763" s="91"/>
      <c r="J763" s="92"/>
      <c r="K763" s="93"/>
      <c r="L763" s="93"/>
      <c r="M763" s="93"/>
      <c r="N763" s="93"/>
      <c r="O763" s="93"/>
      <c r="P763" s="93"/>
      <c r="Q763" s="93"/>
      <c r="R763" s="93"/>
      <c r="S763" s="191" t="s">
        <v>941</v>
      </c>
      <c r="T763" s="191" t="s">
        <v>941</v>
      </c>
      <c r="U763" s="192" t="s">
        <v>941</v>
      </c>
    </row>
    <row r="764" spans="1:22" s="58" customFormat="1" x14ac:dyDescent="0.2">
      <c r="A764" s="79" t="s">
        <v>900</v>
      </c>
      <c r="B764" s="55" t="s">
        <v>897</v>
      </c>
      <c r="C764" s="174"/>
      <c r="D764" s="56"/>
      <c r="E764" s="57"/>
      <c r="F764" s="80"/>
      <c r="G764" s="81">
        <f>SUM(G765)</f>
        <v>58256.135065839997</v>
      </c>
      <c r="H764" s="82"/>
      <c r="I764" s="83"/>
      <c r="J764" s="84"/>
      <c r="K764" s="85"/>
      <c r="L764" s="85"/>
      <c r="M764" s="85"/>
      <c r="N764" s="85"/>
      <c r="O764" s="85"/>
      <c r="P764" s="85"/>
      <c r="Q764" s="85"/>
      <c r="R764" s="85"/>
      <c r="S764" s="195" t="s">
        <v>941</v>
      </c>
      <c r="T764" s="195" t="s">
        <v>941</v>
      </c>
      <c r="U764" s="196" t="s">
        <v>941</v>
      </c>
    </row>
    <row r="765" spans="1:22" s="94" customFormat="1" x14ac:dyDescent="0.2">
      <c r="A765" s="86" t="s">
        <v>901</v>
      </c>
      <c r="B765" s="87" t="s">
        <v>896</v>
      </c>
      <c r="C765" s="87"/>
      <c r="D765" s="28" t="s">
        <v>48</v>
      </c>
      <c r="E765" s="59">
        <v>1</v>
      </c>
      <c r="F765" s="88">
        <v>58256.135065839997</v>
      </c>
      <c r="G765" s="89">
        <v>58256.135065839997</v>
      </c>
      <c r="H765" s="90"/>
      <c r="I765" s="91"/>
      <c r="J765" s="92"/>
      <c r="K765" s="93"/>
      <c r="L765" s="93"/>
      <c r="M765" s="93"/>
      <c r="N765" s="93"/>
      <c r="O765" s="93"/>
      <c r="P765" s="93"/>
      <c r="Q765" s="93"/>
      <c r="R765" s="93"/>
      <c r="S765" s="191" t="s">
        <v>941</v>
      </c>
      <c r="T765" s="191" t="s">
        <v>941</v>
      </c>
      <c r="U765" s="192" t="s">
        <v>941</v>
      </c>
    </row>
    <row r="766" spans="1:22" s="58" customFormat="1" x14ac:dyDescent="0.2">
      <c r="A766" s="79" t="s">
        <v>902</v>
      </c>
      <c r="B766" s="55" t="s">
        <v>49</v>
      </c>
      <c r="C766" s="174"/>
      <c r="D766" s="56"/>
      <c r="E766" s="57"/>
      <c r="F766" s="80"/>
      <c r="G766" s="81">
        <f>SUM(G767)</f>
        <v>31006.352824199999</v>
      </c>
      <c r="H766" s="82"/>
      <c r="I766" s="83"/>
      <c r="J766" s="84"/>
      <c r="K766" s="85"/>
      <c r="L766" s="85"/>
      <c r="M766" s="85"/>
      <c r="N766" s="85"/>
      <c r="O766" s="85"/>
      <c r="P766" s="85"/>
      <c r="Q766" s="85"/>
      <c r="R766" s="85"/>
      <c r="S766" s="195" t="s">
        <v>941</v>
      </c>
      <c r="T766" s="195" t="s">
        <v>941</v>
      </c>
      <c r="U766" s="196" t="s">
        <v>941</v>
      </c>
    </row>
    <row r="767" spans="1:22" s="94" customFormat="1" ht="31.5" x14ac:dyDescent="0.2">
      <c r="A767" s="120"/>
      <c r="B767" s="123"/>
      <c r="C767" s="87" t="s">
        <v>854</v>
      </c>
      <c r="D767" s="183" t="s">
        <v>48</v>
      </c>
      <c r="E767" s="186">
        <v>1</v>
      </c>
      <c r="F767" s="126">
        <v>31006.352824199999</v>
      </c>
      <c r="G767" s="127">
        <v>31006.352824199999</v>
      </c>
      <c r="H767" s="90"/>
      <c r="I767" s="91"/>
      <c r="J767" s="92"/>
      <c r="K767" s="93"/>
      <c r="L767" s="93"/>
      <c r="M767" s="93"/>
      <c r="N767" s="93"/>
      <c r="O767" s="93"/>
      <c r="P767" s="93"/>
      <c r="Q767" s="93"/>
      <c r="R767" s="93"/>
      <c r="S767" s="191" t="s">
        <v>941</v>
      </c>
      <c r="T767" s="191" t="s">
        <v>941</v>
      </c>
      <c r="U767" s="192" t="s">
        <v>941</v>
      </c>
    </row>
    <row r="768" spans="1:22" s="94" customFormat="1" ht="31.5" x14ac:dyDescent="0.2">
      <c r="A768" s="121"/>
      <c r="B768" s="124"/>
      <c r="C768" s="87" t="s">
        <v>855</v>
      </c>
      <c r="D768" s="184"/>
      <c r="E768" s="128"/>
      <c r="F768" s="121"/>
      <c r="G768" s="128"/>
      <c r="H768" s="90"/>
      <c r="I768" s="91"/>
      <c r="J768" s="92"/>
      <c r="K768" s="93"/>
      <c r="L768" s="93"/>
      <c r="M768" s="93"/>
      <c r="N768" s="93"/>
      <c r="O768" s="93"/>
      <c r="P768" s="93"/>
      <c r="Q768" s="93"/>
      <c r="R768" s="93"/>
      <c r="S768" s="191" t="s">
        <v>941</v>
      </c>
      <c r="T768" s="191" t="s">
        <v>941</v>
      </c>
      <c r="U768" s="192" t="s">
        <v>941</v>
      </c>
    </row>
    <row r="769" spans="1:21" s="94" customFormat="1" x14ac:dyDescent="0.2">
      <c r="A769" s="121"/>
      <c r="B769" s="124"/>
      <c r="C769" s="87" t="s">
        <v>856</v>
      </c>
      <c r="D769" s="184"/>
      <c r="E769" s="128"/>
      <c r="F769" s="121"/>
      <c r="G769" s="128"/>
      <c r="H769" s="90"/>
      <c r="I769" s="91"/>
      <c r="J769" s="92"/>
      <c r="K769" s="93"/>
      <c r="L769" s="93"/>
      <c r="M769" s="93"/>
      <c r="N769" s="93"/>
      <c r="O769" s="93"/>
      <c r="P769" s="93"/>
      <c r="Q769" s="93"/>
      <c r="R769" s="93"/>
      <c r="S769" s="191" t="s">
        <v>941</v>
      </c>
      <c r="T769" s="191" t="s">
        <v>941</v>
      </c>
      <c r="U769" s="192" t="s">
        <v>941</v>
      </c>
    </row>
    <row r="770" spans="1:21" s="94" customFormat="1" x14ac:dyDescent="0.2">
      <c r="A770" s="121"/>
      <c r="B770" s="124"/>
      <c r="C770" s="87" t="s">
        <v>857</v>
      </c>
      <c r="D770" s="184"/>
      <c r="E770" s="128"/>
      <c r="F770" s="121"/>
      <c r="G770" s="128"/>
      <c r="H770" s="90"/>
      <c r="I770" s="91"/>
      <c r="J770" s="92"/>
      <c r="K770" s="93"/>
      <c r="L770" s="93"/>
      <c r="M770" s="93"/>
      <c r="N770" s="93"/>
      <c r="O770" s="93"/>
      <c r="P770" s="93"/>
      <c r="Q770" s="93"/>
      <c r="R770" s="93"/>
      <c r="S770" s="191" t="s">
        <v>941</v>
      </c>
      <c r="T770" s="191" t="s">
        <v>941</v>
      </c>
      <c r="U770" s="192" t="s">
        <v>941</v>
      </c>
    </row>
    <row r="771" spans="1:21" s="94" customFormat="1" x14ac:dyDescent="0.2">
      <c r="A771" s="121"/>
      <c r="B771" s="124"/>
      <c r="C771" s="87" t="s">
        <v>858</v>
      </c>
      <c r="D771" s="184"/>
      <c r="E771" s="128"/>
      <c r="F771" s="121"/>
      <c r="G771" s="128"/>
      <c r="H771" s="90"/>
      <c r="I771" s="91"/>
      <c r="J771" s="92"/>
      <c r="K771" s="93"/>
      <c r="L771" s="93"/>
      <c r="M771" s="93"/>
      <c r="N771" s="93"/>
      <c r="O771" s="93"/>
      <c r="P771" s="93"/>
      <c r="Q771" s="93"/>
      <c r="R771" s="93"/>
      <c r="S771" s="191" t="s">
        <v>941</v>
      </c>
      <c r="T771" s="191" t="s">
        <v>941</v>
      </c>
      <c r="U771" s="192" t="s">
        <v>941</v>
      </c>
    </row>
    <row r="772" spans="1:21" s="94" customFormat="1" ht="31.5" x14ac:dyDescent="0.2">
      <c r="A772" s="122"/>
      <c r="B772" s="125"/>
      <c r="C772" s="87" t="s">
        <v>859</v>
      </c>
      <c r="D772" s="185"/>
      <c r="E772" s="129"/>
      <c r="F772" s="122"/>
      <c r="G772" s="129"/>
      <c r="H772" s="90"/>
      <c r="I772" s="91"/>
      <c r="J772" s="92"/>
      <c r="K772" s="93"/>
      <c r="L772" s="93"/>
      <c r="M772" s="93"/>
      <c r="N772" s="93"/>
      <c r="O772" s="93"/>
      <c r="P772" s="93"/>
      <c r="Q772" s="93"/>
      <c r="R772" s="93"/>
      <c r="S772" s="191" t="s">
        <v>941</v>
      </c>
      <c r="T772" s="191" t="s">
        <v>941</v>
      </c>
      <c r="U772" s="192" t="s">
        <v>941</v>
      </c>
    </row>
    <row r="773" spans="1:21" s="58" customFormat="1" x14ac:dyDescent="0.2">
      <c r="A773" s="79" t="s">
        <v>903</v>
      </c>
      <c r="B773" s="55" t="s">
        <v>47</v>
      </c>
      <c r="C773" s="174"/>
      <c r="D773" s="56"/>
      <c r="E773" s="57"/>
      <c r="F773" s="80"/>
      <c r="G773" s="81">
        <f>SUM(G774)</f>
        <v>2878.3031763999998</v>
      </c>
      <c r="H773" s="82"/>
      <c r="I773" s="83"/>
      <c r="J773" s="84"/>
      <c r="K773" s="85"/>
      <c r="L773" s="85"/>
      <c r="M773" s="85"/>
      <c r="N773" s="85"/>
      <c r="O773" s="85"/>
      <c r="P773" s="85"/>
      <c r="Q773" s="85"/>
      <c r="R773" s="85"/>
      <c r="S773" s="195" t="s">
        <v>941</v>
      </c>
      <c r="T773" s="195" t="s">
        <v>941</v>
      </c>
      <c r="U773" s="196" t="s">
        <v>941</v>
      </c>
    </row>
    <row r="774" spans="1:21" s="94" customFormat="1" x14ac:dyDescent="0.2">
      <c r="A774" s="120"/>
      <c r="B774" s="123"/>
      <c r="C774" s="87" t="s">
        <v>860</v>
      </c>
      <c r="D774" s="183" t="s">
        <v>48</v>
      </c>
      <c r="E774" s="186">
        <v>1</v>
      </c>
      <c r="F774" s="126">
        <v>2878.3031763999998</v>
      </c>
      <c r="G774" s="127">
        <v>2878.3031763999998</v>
      </c>
      <c r="H774" s="90"/>
      <c r="I774" s="91"/>
      <c r="J774" s="92"/>
      <c r="K774" s="93"/>
      <c r="L774" s="93"/>
      <c r="M774" s="93"/>
      <c r="N774" s="93"/>
      <c r="O774" s="93"/>
      <c r="P774" s="93"/>
      <c r="Q774" s="93"/>
      <c r="R774" s="93"/>
      <c r="S774" s="191" t="s">
        <v>941</v>
      </c>
      <c r="T774" s="191" t="s">
        <v>941</v>
      </c>
      <c r="U774" s="192" t="s">
        <v>941</v>
      </c>
    </row>
    <row r="775" spans="1:21" s="94" customFormat="1" ht="31.5" x14ac:dyDescent="0.2">
      <c r="A775" s="122"/>
      <c r="B775" s="125"/>
      <c r="C775" s="87" t="s">
        <v>861</v>
      </c>
      <c r="D775" s="185"/>
      <c r="E775" s="129"/>
      <c r="F775" s="122"/>
      <c r="G775" s="129"/>
      <c r="H775" s="90"/>
      <c r="I775" s="91"/>
      <c r="J775" s="92"/>
      <c r="K775" s="93"/>
      <c r="L775" s="93"/>
      <c r="M775" s="93"/>
      <c r="N775" s="93"/>
      <c r="O775" s="93"/>
      <c r="P775" s="93"/>
      <c r="Q775" s="93"/>
      <c r="R775" s="93"/>
      <c r="S775" s="191" t="s">
        <v>941</v>
      </c>
      <c r="T775" s="191" t="s">
        <v>941</v>
      </c>
      <c r="U775" s="192" t="s">
        <v>941</v>
      </c>
    </row>
    <row r="776" spans="1:21" s="58" customFormat="1" x14ac:dyDescent="0.2">
      <c r="A776" s="79" t="s">
        <v>904</v>
      </c>
      <c r="B776" s="55" t="s">
        <v>92</v>
      </c>
      <c r="C776" s="174"/>
      <c r="D776" s="56"/>
      <c r="E776" s="57"/>
      <c r="F776" s="80"/>
      <c r="G776" s="81">
        <f>SUM(G777)</f>
        <v>143.47370311999998</v>
      </c>
      <c r="H776" s="82"/>
      <c r="I776" s="83"/>
      <c r="J776" s="84"/>
      <c r="K776" s="85"/>
      <c r="L776" s="85"/>
      <c r="M776" s="85"/>
      <c r="N776" s="85"/>
      <c r="O776" s="85"/>
      <c r="P776" s="85"/>
      <c r="Q776" s="85"/>
      <c r="R776" s="85"/>
      <c r="S776" s="195" t="s">
        <v>941</v>
      </c>
      <c r="T776" s="195" t="s">
        <v>941</v>
      </c>
      <c r="U776" s="196" t="s">
        <v>941</v>
      </c>
    </row>
    <row r="777" spans="1:21" s="94" customFormat="1" x14ac:dyDescent="0.2">
      <c r="A777" s="86"/>
      <c r="B777" s="87"/>
      <c r="C777" s="87" t="s">
        <v>569</v>
      </c>
      <c r="D777" s="28" t="s">
        <v>48</v>
      </c>
      <c r="E777" s="59">
        <v>1</v>
      </c>
      <c r="F777" s="88">
        <v>143.47370311999998</v>
      </c>
      <c r="G777" s="89">
        <v>143.47370311999998</v>
      </c>
      <c r="H777" s="90"/>
      <c r="I777" s="91"/>
      <c r="J777" s="92"/>
      <c r="K777" s="93"/>
      <c r="L777" s="93"/>
      <c r="M777" s="93"/>
      <c r="N777" s="93"/>
      <c r="O777" s="93"/>
      <c r="P777" s="93"/>
      <c r="Q777" s="93"/>
      <c r="R777" s="93"/>
      <c r="S777" s="191" t="s">
        <v>941</v>
      </c>
      <c r="T777" s="191" t="s">
        <v>941</v>
      </c>
      <c r="U777" s="192" t="s">
        <v>941</v>
      </c>
    </row>
    <row r="778" spans="1:21" s="58" customFormat="1" x14ac:dyDescent="0.2">
      <c r="A778" s="79" t="s">
        <v>905</v>
      </c>
      <c r="B778" s="55" t="s">
        <v>862</v>
      </c>
      <c r="C778" s="174"/>
      <c r="D778" s="56"/>
      <c r="E778" s="57"/>
      <c r="F778" s="80"/>
      <c r="G778" s="81">
        <f>SUM(G779)</f>
        <v>173.37857292000001</v>
      </c>
      <c r="H778" s="82"/>
      <c r="I778" s="83"/>
      <c r="J778" s="84"/>
      <c r="K778" s="85"/>
      <c r="L778" s="85"/>
      <c r="M778" s="85"/>
      <c r="N778" s="85"/>
      <c r="O778" s="85"/>
      <c r="P778" s="85"/>
      <c r="Q778" s="85"/>
      <c r="R778" s="85"/>
      <c r="S778" s="195" t="s">
        <v>941</v>
      </c>
      <c r="T778" s="195" t="s">
        <v>941</v>
      </c>
      <c r="U778" s="196" t="s">
        <v>941</v>
      </c>
    </row>
    <row r="779" spans="1:21" s="94" customFormat="1" x14ac:dyDescent="0.2">
      <c r="A779" s="86"/>
      <c r="B779" s="87"/>
      <c r="C779" s="87" t="s">
        <v>569</v>
      </c>
      <c r="D779" s="28" t="s">
        <v>48</v>
      </c>
      <c r="E779" s="59">
        <v>1</v>
      </c>
      <c r="F779" s="88">
        <v>173.37857292000001</v>
      </c>
      <c r="G779" s="89">
        <v>173.37857292000001</v>
      </c>
      <c r="H779" s="90"/>
      <c r="I779" s="91"/>
      <c r="J779" s="92"/>
      <c r="K779" s="93"/>
      <c r="L779" s="93"/>
      <c r="M779" s="93"/>
      <c r="N779" s="93"/>
      <c r="O779" s="93"/>
      <c r="P779" s="93"/>
      <c r="Q779" s="93"/>
      <c r="R779" s="93"/>
      <c r="S779" s="191" t="s">
        <v>941</v>
      </c>
      <c r="T779" s="191" t="s">
        <v>941</v>
      </c>
      <c r="U779" s="192" t="s">
        <v>941</v>
      </c>
    </row>
    <row r="780" spans="1:21" s="58" customFormat="1" x14ac:dyDescent="0.2">
      <c r="A780" s="79" t="s">
        <v>906</v>
      </c>
      <c r="B780" s="55" t="s">
        <v>863</v>
      </c>
      <c r="C780" s="174"/>
      <c r="D780" s="56"/>
      <c r="E780" s="57"/>
      <c r="F780" s="80"/>
      <c r="G780" s="81">
        <f>SUM(G781)</f>
        <v>31812.08815792</v>
      </c>
      <c r="H780" s="82"/>
      <c r="I780" s="83"/>
      <c r="J780" s="84"/>
      <c r="K780" s="85"/>
      <c r="L780" s="85"/>
      <c r="M780" s="85"/>
      <c r="N780" s="85"/>
      <c r="O780" s="85"/>
      <c r="P780" s="85"/>
      <c r="Q780" s="85"/>
      <c r="R780" s="85"/>
      <c r="S780" s="195" t="s">
        <v>941</v>
      </c>
      <c r="T780" s="195" t="s">
        <v>941</v>
      </c>
      <c r="U780" s="196" t="s">
        <v>941</v>
      </c>
    </row>
    <row r="781" spans="1:21" s="94" customFormat="1" x14ac:dyDescent="0.2">
      <c r="A781" s="86"/>
      <c r="B781" s="87"/>
      <c r="C781" s="87" t="s">
        <v>569</v>
      </c>
      <c r="D781" s="28" t="s">
        <v>48</v>
      </c>
      <c r="E781" s="59">
        <v>1</v>
      </c>
      <c r="F781" s="88">
        <v>31812.08815792</v>
      </c>
      <c r="G781" s="89">
        <v>31812.08815792</v>
      </c>
      <c r="H781" s="90"/>
      <c r="I781" s="91"/>
      <c r="J781" s="92"/>
      <c r="K781" s="93"/>
      <c r="L781" s="93"/>
      <c r="M781" s="93"/>
      <c r="N781" s="93"/>
      <c r="O781" s="93"/>
      <c r="P781" s="93"/>
      <c r="Q781" s="93"/>
      <c r="R781" s="93"/>
      <c r="S781" s="191" t="s">
        <v>941</v>
      </c>
      <c r="T781" s="191" t="s">
        <v>941</v>
      </c>
      <c r="U781" s="192" t="s">
        <v>941</v>
      </c>
    </row>
    <row r="782" spans="1:21" s="58" customFormat="1" x14ac:dyDescent="0.2">
      <c r="A782" s="79" t="s">
        <v>907</v>
      </c>
      <c r="B782" s="55" t="s">
        <v>913</v>
      </c>
      <c r="C782" s="174"/>
      <c r="D782" s="56"/>
      <c r="E782" s="57"/>
      <c r="F782" s="80"/>
      <c r="G782" s="81">
        <f>SUM(G783)</f>
        <v>1414.60184632</v>
      </c>
      <c r="H782" s="82"/>
      <c r="I782" s="83"/>
      <c r="J782" s="84"/>
      <c r="K782" s="85"/>
      <c r="L782" s="85"/>
      <c r="M782" s="85"/>
      <c r="N782" s="85"/>
      <c r="O782" s="85"/>
      <c r="P782" s="85"/>
      <c r="Q782" s="85"/>
      <c r="R782" s="85"/>
      <c r="S782" s="195" t="s">
        <v>941</v>
      </c>
      <c r="T782" s="195" t="s">
        <v>941</v>
      </c>
      <c r="U782" s="196" t="s">
        <v>941</v>
      </c>
    </row>
    <row r="783" spans="1:21" s="94" customFormat="1" x14ac:dyDescent="0.2">
      <c r="A783" s="120"/>
      <c r="B783" s="123"/>
      <c r="C783" s="87" t="s">
        <v>864</v>
      </c>
      <c r="D783" s="183" t="s">
        <v>48</v>
      </c>
      <c r="E783" s="186">
        <v>1</v>
      </c>
      <c r="F783" s="126">
        <v>1414.60184632</v>
      </c>
      <c r="G783" s="127">
        <v>1414.60184632</v>
      </c>
      <c r="H783" s="90"/>
      <c r="I783" s="91"/>
      <c r="J783" s="92"/>
      <c r="K783" s="93"/>
      <c r="L783" s="93"/>
      <c r="M783" s="93"/>
      <c r="N783" s="93"/>
      <c r="O783" s="93"/>
      <c r="P783" s="93"/>
      <c r="Q783" s="93"/>
      <c r="R783" s="93"/>
      <c r="S783" s="191" t="s">
        <v>941</v>
      </c>
      <c r="T783" s="191" t="s">
        <v>941</v>
      </c>
      <c r="U783" s="192" t="s">
        <v>941</v>
      </c>
    </row>
    <row r="784" spans="1:21" s="94" customFormat="1" ht="31.5" x14ac:dyDescent="0.2">
      <c r="A784" s="122"/>
      <c r="B784" s="125"/>
      <c r="C784" s="87" t="s">
        <v>865</v>
      </c>
      <c r="D784" s="185"/>
      <c r="E784" s="129"/>
      <c r="F784" s="122"/>
      <c r="G784" s="129"/>
      <c r="H784" s="90"/>
      <c r="I784" s="91"/>
      <c r="J784" s="92"/>
      <c r="K784" s="93"/>
      <c r="L784" s="93"/>
      <c r="M784" s="93"/>
      <c r="N784" s="93"/>
      <c r="O784" s="93"/>
      <c r="P784" s="93"/>
      <c r="Q784" s="93"/>
      <c r="R784" s="93"/>
      <c r="S784" s="191" t="s">
        <v>941</v>
      </c>
      <c r="T784" s="191" t="s">
        <v>941</v>
      </c>
      <c r="U784" s="192" t="s">
        <v>941</v>
      </c>
    </row>
    <row r="785" spans="1:21" s="58" customFormat="1" x14ac:dyDescent="0.2">
      <c r="A785" s="79" t="s">
        <v>908</v>
      </c>
      <c r="B785" s="55" t="s">
        <v>866</v>
      </c>
      <c r="C785" s="174"/>
      <c r="D785" s="56"/>
      <c r="E785" s="57"/>
      <c r="F785" s="80"/>
      <c r="G785" s="81">
        <f>SUM(G786)</f>
        <v>579.39529044000005</v>
      </c>
      <c r="H785" s="82"/>
      <c r="I785" s="83"/>
      <c r="J785" s="84"/>
      <c r="K785" s="85"/>
      <c r="L785" s="85"/>
      <c r="M785" s="85"/>
      <c r="N785" s="85"/>
      <c r="O785" s="85"/>
      <c r="P785" s="85"/>
      <c r="Q785" s="85"/>
      <c r="R785" s="85"/>
      <c r="S785" s="195" t="s">
        <v>941</v>
      </c>
      <c r="T785" s="195" t="s">
        <v>941</v>
      </c>
      <c r="U785" s="196" t="s">
        <v>941</v>
      </c>
    </row>
    <row r="786" spans="1:21" s="94" customFormat="1" x14ac:dyDescent="0.2">
      <c r="A786" s="86"/>
      <c r="B786" s="87"/>
      <c r="C786" s="87" t="s">
        <v>569</v>
      </c>
      <c r="D786" s="28" t="s">
        <v>48</v>
      </c>
      <c r="E786" s="59">
        <v>1</v>
      </c>
      <c r="F786" s="88">
        <v>579.39529044000005</v>
      </c>
      <c r="G786" s="89">
        <v>579.39529044000005</v>
      </c>
      <c r="H786" s="90"/>
      <c r="I786" s="91"/>
      <c r="J786" s="92"/>
      <c r="K786" s="93"/>
      <c r="L786" s="93"/>
      <c r="M786" s="93"/>
      <c r="N786" s="93"/>
      <c r="O786" s="93"/>
      <c r="P786" s="93"/>
      <c r="Q786" s="93"/>
      <c r="R786" s="93"/>
      <c r="S786" s="191" t="s">
        <v>941</v>
      </c>
      <c r="T786" s="191" t="s">
        <v>941</v>
      </c>
      <c r="U786" s="192" t="s">
        <v>941</v>
      </c>
    </row>
    <row r="787" spans="1:21" s="58" customFormat="1" x14ac:dyDescent="0.2">
      <c r="A787" s="79" t="s">
        <v>909</v>
      </c>
      <c r="B787" s="55" t="s">
        <v>336</v>
      </c>
      <c r="C787" s="174"/>
      <c r="D787" s="56"/>
      <c r="E787" s="57"/>
      <c r="F787" s="80"/>
      <c r="G787" s="81">
        <f>SUM(G788)</f>
        <v>90.096603720000005</v>
      </c>
      <c r="H787" s="82"/>
      <c r="I787" s="83"/>
      <c r="J787" s="84"/>
      <c r="K787" s="85"/>
      <c r="L787" s="85"/>
      <c r="M787" s="85"/>
      <c r="N787" s="85"/>
      <c r="O787" s="85"/>
      <c r="P787" s="85"/>
      <c r="Q787" s="85"/>
      <c r="R787" s="85"/>
      <c r="S787" s="195" t="s">
        <v>941</v>
      </c>
      <c r="T787" s="195" t="s">
        <v>941</v>
      </c>
      <c r="U787" s="196" t="s">
        <v>941</v>
      </c>
    </row>
    <row r="788" spans="1:21" s="94" customFormat="1" x14ac:dyDescent="0.2">
      <c r="A788" s="86"/>
      <c r="B788" s="87"/>
      <c r="C788" s="87" t="s">
        <v>569</v>
      </c>
      <c r="D788" s="28" t="s">
        <v>48</v>
      </c>
      <c r="E788" s="59">
        <v>1</v>
      </c>
      <c r="F788" s="88">
        <v>90.096603720000005</v>
      </c>
      <c r="G788" s="89">
        <v>90.096603720000005</v>
      </c>
      <c r="H788" s="90"/>
      <c r="I788" s="91"/>
      <c r="J788" s="92"/>
      <c r="K788" s="93"/>
      <c r="L788" s="93"/>
      <c r="M788" s="93"/>
      <c r="N788" s="93"/>
      <c r="O788" s="93"/>
      <c r="P788" s="93"/>
      <c r="Q788" s="93"/>
      <c r="R788" s="93"/>
      <c r="S788" s="191" t="s">
        <v>941</v>
      </c>
      <c r="T788" s="191" t="s">
        <v>941</v>
      </c>
      <c r="U788" s="192" t="s">
        <v>941</v>
      </c>
    </row>
    <row r="789" spans="1:21" s="58" customFormat="1" x14ac:dyDescent="0.2">
      <c r="A789" s="79" t="s">
        <v>910</v>
      </c>
      <c r="B789" s="55" t="s">
        <v>867</v>
      </c>
      <c r="C789" s="174"/>
      <c r="D789" s="56"/>
      <c r="E789" s="57"/>
      <c r="F789" s="80"/>
      <c r="G789" s="81">
        <f>SUM(G790)</f>
        <v>4400.4796684399998</v>
      </c>
      <c r="H789" s="82"/>
      <c r="I789" s="83"/>
      <c r="J789" s="84"/>
      <c r="K789" s="85"/>
      <c r="L789" s="85"/>
      <c r="M789" s="85"/>
      <c r="N789" s="85"/>
      <c r="O789" s="85"/>
      <c r="P789" s="85"/>
      <c r="Q789" s="85"/>
      <c r="R789" s="85"/>
      <c r="S789" s="195" t="s">
        <v>941</v>
      </c>
      <c r="T789" s="195" t="s">
        <v>941</v>
      </c>
      <c r="U789" s="196" t="s">
        <v>941</v>
      </c>
    </row>
    <row r="790" spans="1:21" s="94" customFormat="1" x14ac:dyDescent="0.2">
      <c r="A790" s="86"/>
      <c r="B790" s="87"/>
      <c r="C790" s="87" t="s">
        <v>569</v>
      </c>
      <c r="D790" s="28" t="s">
        <v>48</v>
      </c>
      <c r="E790" s="59">
        <v>1</v>
      </c>
      <c r="F790" s="88">
        <v>4400.4796684399998</v>
      </c>
      <c r="G790" s="89">
        <v>4400.4796684399998</v>
      </c>
      <c r="H790" s="90"/>
      <c r="I790" s="91"/>
      <c r="J790" s="92"/>
      <c r="K790" s="93"/>
      <c r="L790" s="93"/>
      <c r="M790" s="93"/>
      <c r="N790" s="93"/>
      <c r="O790" s="93"/>
      <c r="P790" s="93"/>
      <c r="Q790" s="93"/>
      <c r="R790" s="93"/>
      <c r="S790" s="191" t="s">
        <v>941</v>
      </c>
      <c r="T790" s="191" t="s">
        <v>941</v>
      </c>
      <c r="U790" s="192" t="s">
        <v>941</v>
      </c>
    </row>
    <row r="791" spans="1:21" s="58" customFormat="1" ht="31.5" x14ac:dyDescent="0.2">
      <c r="A791" s="79" t="s">
        <v>911</v>
      </c>
      <c r="B791" s="55" t="s">
        <v>912</v>
      </c>
      <c r="C791" s="174"/>
      <c r="D791" s="56" t="s">
        <v>39</v>
      </c>
      <c r="E791" s="57"/>
      <c r="F791" s="80"/>
      <c r="G791" s="81">
        <f>SUM(G792)</f>
        <v>719.79982536</v>
      </c>
      <c r="H791" s="82"/>
      <c r="I791" s="83"/>
      <c r="J791" s="84"/>
      <c r="K791" s="85"/>
      <c r="L791" s="85"/>
      <c r="M791" s="85"/>
      <c r="N791" s="85"/>
      <c r="O791" s="85"/>
      <c r="P791" s="85"/>
      <c r="Q791" s="85"/>
      <c r="R791" s="85"/>
      <c r="S791" s="195" t="s">
        <v>941</v>
      </c>
      <c r="T791" s="195" t="s">
        <v>941</v>
      </c>
      <c r="U791" s="196" t="s">
        <v>941</v>
      </c>
    </row>
    <row r="792" spans="1:21" s="94" customFormat="1" x14ac:dyDescent="0.2">
      <c r="A792" s="120"/>
      <c r="B792" s="123"/>
      <c r="C792" s="87" t="s">
        <v>868</v>
      </c>
      <c r="D792" s="183" t="s">
        <v>48</v>
      </c>
      <c r="E792" s="186">
        <v>1</v>
      </c>
      <c r="F792" s="126">
        <v>719.79982536</v>
      </c>
      <c r="G792" s="127">
        <v>719.79982536</v>
      </c>
      <c r="H792" s="90"/>
      <c r="I792" s="91"/>
      <c r="J792" s="92"/>
      <c r="K792" s="93"/>
      <c r="L792" s="93"/>
      <c r="M792" s="93"/>
      <c r="N792" s="93"/>
      <c r="O792" s="93"/>
      <c r="P792" s="93"/>
      <c r="Q792" s="93"/>
      <c r="R792" s="93"/>
      <c r="S792" s="191" t="s">
        <v>941</v>
      </c>
      <c r="T792" s="191" t="s">
        <v>941</v>
      </c>
      <c r="U792" s="192" t="s">
        <v>941</v>
      </c>
    </row>
    <row r="793" spans="1:21" s="94" customFormat="1" x14ac:dyDescent="0.2">
      <c r="A793" s="121"/>
      <c r="B793" s="124"/>
      <c r="C793" s="87" t="s">
        <v>549</v>
      </c>
      <c r="D793" s="184"/>
      <c r="E793" s="128"/>
      <c r="F793" s="121"/>
      <c r="G793" s="128"/>
      <c r="H793" s="90"/>
      <c r="I793" s="91"/>
      <c r="J793" s="92"/>
      <c r="K793" s="93"/>
      <c r="L793" s="93"/>
      <c r="M793" s="93"/>
      <c r="N793" s="93"/>
      <c r="O793" s="93"/>
      <c r="P793" s="93"/>
      <c r="Q793" s="93"/>
      <c r="R793" s="93"/>
      <c r="S793" s="191" t="s">
        <v>941</v>
      </c>
      <c r="T793" s="191" t="s">
        <v>941</v>
      </c>
      <c r="U793" s="192" t="s">
        <v>941</v>
      </c>
    </row>
    <row r="794" spans="1:21" s="94" customFormat="1" x14ac:dyDescent="0.2">
      <c r="A794" s="121"/>
      <c r="B794" s="124"/>
      <c r="C794" s="87" t="s">
        <v>869</v>
      </c>
      <c r="D794" s="184"/>
      <c r="E794" s="128"/>
      <c r="F794" s="121"/>
      <c r="G794" s="128"/>
      <c r="H794" s="90"/>
      <c r="I794" s="91"/>
      <c r="J794" s="92"/>
      <c r="K794" s="93"/>
      <c r="L794" s="93"/>
      <c r="M794" s="93"/>
      <c r="N794" s="93"/>
      <c r="O794" s="93"/>
      <c r="P794" s="93"/>
      <c r="Q794" s="93"/>
      <c r="R794" s="93"/>
      <c r="S794" s="191" t="s">
        <v>941</v>
      </c>
      <c r="T794" s="191" t="s">
        <v>941</v>
      </c>
      <c r="U794" s="192" t="s">
        <v>941</v>
      </c>
    </row>
    <row r="795" spans="1:21" s="94" customFormat="1" x14ac:dyDescent="0.2">
      <c r="A795" s="121"/>
      <c r="B795" s="124"/>
      <c r="C795" s="87" t="s">
        <v>870</v>
      </c>
      <c r="D795" s="184"/>
      <c r="E795" s="128"/>
      <c r="F795" s="121"/>
      <c r="G795" s="128"/>
      <c r="H795" s="90"/>
      <c r="I795" s="91"/>
      <c r="J795" s="92"/>
      <c r="K795" s="93"/>
      <c r="L795" s="93"/>
      <c r="M795" s="93"/>
      <c r="N795" s="93"/>
      <c r="O795" s="93"/>
      <c r="P795" s="93"/>
      <c r="Q795" s="93"/>
      <c r="R795" s="93"/>
      <c r="S795" s="191" t="s">
        <v>941</v>
      </c>
      <c r="T795" s="191" t="s">
        <v>941</v>
      </c>
      <c r="U795" s="192" t="s">
        <v>941</v>
      </c>
    </row>
    <row r="796" spans="1:21" s="94" customFormat="1" x14ac:dyDescent="0.2">
      <c r="A796" s="121"/>
      <c r="B796" s="124"/>
      <c r="C796" s="87" t="s">
        <v>871</v>
      </c>
      <c r="D796" s="184"/>
      <c r="E796" s="128"/>
      <c r="F796" s="121"/>
      <c r="G796" s="128"/>
      <c r="H796" s="90"/>
      <c r="I796" s="91"/>
      <c r="J796" s="92"/>
      <c r="K796" s="93"/>
      <c r="L796" s="93"/>
      <c r="M796" s="93"/>
      <c r="N796" s="93"/>
      <c r="O796" s="93"/>
      <c r="P796" s="93"/>
      <c r="Q796" s="93"/>
      <c r="R796" s="93"/>
      <c r="S796" s="191" t="s">
        <v>941</v>
      </c>
      <c r="T796" s="191" t="s">
        <v>941</v>
      </c>
      <c r="U796" s="192" t="s">
        <v>941</v>
      </c>
    </row>
    <row r="797" spans="1:21" s="94" customFormat="1" x14ac:dyDescent="0.2">
      <c r="A797" s="122"/>
      <c r="B797" s="125"/>
      <c r="C797" s="87" t="s">
        <v>286</v>
      </c>
      <c r="D797" s="185"/>
      <c r="E797" s="129"/>
      <c r="F797" s="122"/>
      <c r="G797" s="129"/>
      <c r="H797" s="90"/>
      <c r="I797" s="91"/>
      <c r="J797" s="92"/>
      <c r="K797" s="93"/>
      <c r="L797" s="93"/>
      <c r="M797" s="93"/>
      <c r="N797" s="93"/>
      <c r="O797" s="93"/>
      <c r="P797" s="93"/>
      <c r="Q797" s="93"/>
      <c r="R797" s="93"/>
      <c r="S797" s="191" t="s">
        <v>941</v>
      </c>
      <c r="T797" s="191" t="s">
        <v>941</v>
      </c>
      <c r="U797" s="192" t="s">
        <v>941</v>
      </c>
    </row>
    <row r="798" spans="1:21" s="58" customFormat="1" x14ac:dyDescent="0.2">
      <c r="A798" s="79" t="s">
        <v>914</v>
      </c>
      <c r="B798" s="55" t="s">
        <v>90</v>
      </c>
      <c r="C798" s="174"/>
      <c r="D798" s="56"/>
      <c r="E798" s="57"/>
      <c r="F798" s="80"/>
      <c r="G798" s="81">
        <f>SUM(G799)</f>
        <v>3938.4671483199995</v>
      </c>
      <c r="H798" s="82"/>
      <c r="I798" s="83"/>
      <c r="J798" s="84"/>
      <c r="K798" s="85"/>
      <c r="L798" s="85"/>
      <c r="M798" s="85"/>
      <c r="N798" s="85"/>
      <c r="O798" s="85"/>
      <c r="P798" s="85"/>
      <c r="Q798" s="85"/>
      <c r="R798" s="85"/>
      <c r="S798" s="195" t="s">
        <v>941</v>
      </c>
      <c r="T798" s="195" t="s">
        <v>941</v>
      </c>
      <c r="U798" s="196" t="s">
        <v>941</v>
      </c>
    </row>
    <row r="799" spans="1:21" s="94" customFormat="1" x14ac:dyDescent="0.2">
      <c r="A799" s="120"/>
      <c r="B799" s="123"/>
      <c r="C799" s="87" t="s">
        <v>872</v>
      </c>
      <c r="D799" s="183" t="s">
        <v>48</v>
      </c>
      <c r="E799" s="186">
        <v>1</v>
      </c>
      <c r="F799" s="126">
        <v>3938.4671483199995</v>
      </c>
      <c r="G799" s="127">
        <v>3938.4671483199995</v>
      </c>
      <c r="H799" s="90"/>
      <c r="I799" s="91"/>
      <c r="J799" s="92"/>
      <c r="K799" s="93"/>
      <c r="L799" s="93"/>
      <c r="M799" s="93"/>
      <c r="N799" s="93"/>
      <c r="O799" s="93"/>
      <c r="P799" s="93"/>
      <c r="Q799" s="93"/>
      <c r="R799" s="93"/>
      <c r="S799" s="191" t="s">
        <v>941</v>
      </c>
      <c r="T799" s="191" t="s">
        <v>941</v>
      </c>
      <c r="U799" s="192" t="s">
        <v>941</v>
      </c>
    </row>
    <row r="800" spans="1:21" s="94" customFormat="1" x14ac:dyDescent="0.2">
      <c r="A800" s="121"/>
      <c r="B800" s="124"/>
      <c r="C800" s="87" t="s">
        <v>873</v>
      </c>
      <c r="D800" s="184"/>
      <c r="E800" s="128"/>
      <c r="F800" s="121"/>
      <c r="G800" s="128"/>
      <c r="H800" s="90"/>
      <c r="I800" s="91"/>
      <c r="J800" s="92"/>
      <c r="K800" s="93"/>
      <c r="L800" s="93"/>
      <c r="M800" s="93"/>
      <c r="N800" s="93"/>
      <c r="O800" s="93"/>
      <c r="P800" s="93"/>
      <c r="Q800" s="93"/>
      <c r="R800" s="93"/>
      <c r="S800" s="191" t="s">
        <v>941</v>
      </c>
      <c r="T800" s="191" t="s">
        <v>941</v>
      </c>
      <c r="U800" s="192" t="s">
        <v>941</v>
      </c>
    </row>
    <row r="801" spans="1:21" s="94" customFormat="1" x14ac:dyDescent="0.2">
      <c r="A801" s="121"/>
      <c r="B801" s="124"/>
      <c r="C801" s="87" t="s">
        <v>874</v>
      </c>
      <c r="D801" s="184"/>
      <c r="E801" s="128"/>
      <c r="F801" s="121"/>
      <c r="G801" s="128"/>
      <c r="H801" s="90"/>
      <c r="I801" s="91"/>
      <c r="J801" s="92"/>
      <c r="K801" s="93"/>
      <c r="L801" s="93"/>
      <c r="M801" s="93"/>
      <c r="N801" s="93"/>
      <c r="O801" s="93"/>
      <c r="P801" s="93"/>
      <c r="Q801" s="93"/>
      <c r="R801" s="93"/>
      <c r="S801" s="191" t="s">
        <v>941</v>
      </c>
      <c r="T801" s="191" t="s">
        <v>941</v>
      </c>
      <c r="U801" s="192" t="s">
        <v>941</v>
      </c>
    </row>
    <row r="802" spans="1:21" s="94" customFormat="1" x14ac:dyDescent="0.2">
      <c r="A802" s="121"/>
      <c r="B802" s="124"/>
      <c r="C802" s="87" t="s">
        <v>875</v>
      </c>
      <c r="D802" s="184"/>
      <c r="E802" s="128"/>
      <c r="F802" s="121"/>
      <c r="G802" s="128"/>
      <c r="H802" s="90"/>
      <c r="I802" s="91"/>
      <c r="J802" s="92"/>
      <c r="K802" s="93"/>
      <c r="L802" s="93"/>
      <c r="M802" s="93"/>
      <c r="N802" s="93"/>
      <c r="O802" s="93"/>
      <c r="P802" s="93"/>
      <c r="Q802" s="93"/>
      <c r="R802" s="93"/>
      <c r="S802" s="191" t="s">
        <v>941</v>
      </c>
      <c r="T802" s="191" t="s">
        <v>941</v>
      </c>
      <c r="U802" s="192" t="s">
        <v>941</v>
      </c>
    </row>
    <row r="803" spans="1:21" s="94" customFormat="1" ht="31.5" x14ac:dyDescent="0.2">
      <c r="A803" s="121"/>
      <c r="B803" s="124"/>
      <c r="C803" s="87" t="s">
        <v>876</v>
      </c>
      <c r="D803" s="184"/>
      <c r="E803" s="128"/>
      <c r="F803" s="121"/>
      <c r="G803" s="128"/>
      <c r="H803" s="90"/>
      <c r="I803" s="91"/>
      <c r="J803" s="92"/>
      <c r="K803" s="93"/>
      <c r="L803" s="93"/>
      <c r="M803" s="93"/>
      <c r="N803" s="93"/>
      <c r="O803" s="93"/>
      <c r="P803" s="93"/>
      <c r="Q803" s="93"/>
      <c r="R803" s="93"/>
      <c r="S803" s="191" t="s">
        <v>941</v>
      </c>
      <c r="T803" s="191" t="s">
        <v>941</v>
      </c>
      <c r="U803" s="192" t="s">
        <v>941</v>
      </c>
    </row>
    <row r="804" spans="1:21" s="94" customFormat="1" x14ac:dyDescent="0.2">
      <c r="A804" s="122"/>
      <c r="B804" s="125"/>
      <c r="C804" s="87" t="s">
        <v>877</v>
      </c>
      <c r="D804" s="185"/>
      <c r="E804" s="129"/>
      <c r="F804" s="122"/>
      <c r="G804" s="129"/>
      <c r="H804" s="90"/>
      <c r="I804" s="91"/>
      <c r="J804" s="92"/>
      <c r="K804" s="93"/>
      <c r="L804" s="93"/>
      <c r="M804" s="93"/>
      <c r="N804" s="93"/>
      <c r="O804" s="93"/>
      <c r="P804" s="93"/>
      <c r="Q804" s="93"/>
      <c r="R804" s="93"/>
      <c r="S804" s="191" t="s">
        <v>941</v>
      </c>
      <c r="T804" s="191" t="s">
        <v>941</v>
      </c>
      <c r="U804" s="192" t="s">
        <v>941</v>
      </c>
    </row>
    <row r="805" spans="1:21" s="58" customFormat="1" x14ac:dyDescent="0.2">
      <c r="A805" s="79" t="s">
        <v>915</v>
      </c>
      <c r="B805" s="55" t="s">
        <v>878</v>
      </c>
      <c r="C805" s="174"/>
      <c r="D805" s="56"/>
      <c r="E805" s="57"/>
      <c r="F805" s="80"/>
      <c r="G805" s="81">
        <f>SUM(G806)</f>
        <v>9133.79531236</v>
      </c>
      <c r="H805" s="82"/>
      <c r="I805" s="83"/>
      <c r="J805" s="84"/>
      <c r="K805" s="85"/>
      <c r="L805" s="85"/>
      <c r="M805" s="85"/>
      <c r="N805" s="85"/>
      <c r="O805" s="85"/>
      <c r="P805" s="85"/>
      <c r="Q805" s="85"/>
      <c r="R805" s="85"/>
      <c r="S805" s="195" t="s">
        <v>941</v>
      </c>
      <c r="T805" s="195" t="s">
        <v>941</v>
      </c>
      <c r="U805" s="196" t="s">
        <v>941</v>
      </c>
    </row>
    <row r="806" spans="1:21" s="94" customFormat="1" x14ac:dyDescent="0.2">
      <c r="A806" s="86"/>
      <c r="B806" s="87"/>
      <c r="C806" s="87" t="s">
        <v>569</v>
      </c>
      <c r="D806" s="28" t="s">
        <v>48</v>
      </c>
      <c r="E806" s="59">
        <v>1</v>
      </c>
      <c r="F806" s="88">
        <v>9133.79531236</v>
      </c>
      <c r="G806" s="89">
        <v>9133.79531236</v>
      </c>
      <c r="H806" s="90"/>
      <c r="I806" s="91"/>
      <c r="J806" s="92"/>
      <c r="K806" s="93"/>
      <c r="L806" s="93"/>
      <c r="M806" s="93"/>
      <c r="N806" s="93"/>
      <c r="O806" s="93"/>
      <c r="P806" s="93"/>
      <c r="Q806" s="93"/>
      <c r="R806" s="93"/>
      <c r="S806" s="191" t="s">
        <v>941</v>
      </c>
      <c r="T806" s="191" t="s">
        <v>941</v>
      </c>
      <c r="U806" s="192" t="s">
        <v>941</v>
      </c>
    </row>
    <row r="807" spans="1:21" s="58" customFormat="1" x14ac:dyDescent="0.2">
      <c r="A807" s="79" t="s">
        <v>917</v>
      </c>
      <c r="B807" s="55" t="s">
        <v>879</v>
      </c>
      <c r="C807" s="174"/>
      <c r="D807" s="56"/>
      <c r="E807" s="57"/>
      <c r="F807" s="80"/>
      <c r="G807" s="81">
        <f>SUM(G808)</f>
        <v>178.74451200000001</v>
      </c>
      <c r="H807" s="82"/>
      <c r="I807" s="83"/>
      <c r="J807" s="84"/>
      <c r="K807" s="85"/>
      <c r="L807" s="85"/>
      <c r="M807" s="85"/>
      <c r="N807" s="85"/>
      <c r="O807" s="85"/>
      <c r="P807" s="85"/>
      <c r="Q807" s="85"/>
      <c r="R807" s="85"/>
      <c r="S807" s="195" t="s">
        <v>941</v>
      </c>
      <c r="T807" s="195" t="s">
        <v>941</v>
      </c>
      <c r="U807" s="196" t="s">
        <v>941</v>
      </c>
    </row>
    <row r="808" spans="1:21" s="94" customFormat="1" x14ac:dyDescent="0.2">
      <c r="A808" s="86"/>
      <c r="B808" s="87"/>
      <c r="C808" s="87" t="s">
        <v>569</v>
      </c>
      <c r="D808" s="28" t="s">
        <v>48</v>
      </c>
      <c r="E808" s="59">
        <v>1</v>
      </c>
      <c r="F808" s="88">
        <v>178.74451200000001</v>
      </c>
      <c r="G808" s="89">
        <v>178.74451200000001</v>
      </c>
      <c r="H808" s="90"/>
      <c r="I808" s="91"/>
      <c r="J808" s="92"/>
      <c r="K808" s="93"/>
      <c r="L808" s="93"/>
      <c r="M808" s="93"/>
      <c r="N808" s="93"/>
      <c r="O808" s="93"/>
      <c r="P808" s="93"/>
      <c r="Q808" s="93"/>
      <c r="R808" s="93"/>
      <c r="S808" s="191" t="s">
        <v>941</v>
      </c>
      <c r="T808" s="191" t="s">
        <v>941</v>
      </c>
      <c r="U808" s="192" t="s">
        <v>941</v>
      </c>
    </row>
    <row r="809" spans="1:21" s="58" customFormat="1" x14ac:dyDescent="0.2">
      <c r="A809" s="79" t="s">
        <v>918</v>
      </c>
      <c r="B809" s="55" t="s">
        <v>880</v>
      </c>
      <c r="C809" s="174"/>
      <c r="D809" s="56"/>
      <c r="E809" s="57"/>
      <c r="F809" s="80"/>
      <c r="G809" s="81">
        <f>SUM(G810)</f>
        <v>347.17397611999996</v>
      </c>
      <c r="H809" s="82"/>
      <c r="I809" s="83"/>
      <c r="J809" s="84"/>
      <c r="K809" s="85"/>
      <c r="L809" s="85"/>
      <c r="M809" s="85"/>
      <c r="N809" s="85"/>
      <c r="O809" s="85"/>
      <c r="P809" s="85"/>
      <c r="Q809" s="85"/>
      <c r="R809" s="85"/>
      <c r="S809" s="195" t="s">
        <v>941</v>
      </c>
      <c r="T809" s="195" t="s">
        <v>941</v>
      </c>
      <c r="U809" s="196" t="s">
        <v>941</v>
      </c>
    </row>
    <row r="810" spans="1:21" s="94" customFormat="1" x14ac:dyDescent="0.2">
      <c r="A810" s="86"/>
      <c r="B810" s="87"/>
      <c r="C810" s="87" t="s">
        <v>569</v>
      </c>
      <c r="D810" s="28" t="s">
        <v>48</v>
      </c>
      <c r="E810" s="59">
        <v>1</v>
      </c>
      <c r="F810" s="88">
        <v>347.17397611999996</v>
      </c>
      <c r="G810" s="89">
        <v>347.17397611999996</v>
      </c>
      <c r="H810" s="90"/>
      <c r="I810" s="91"/>
      <c r="J810" s="92"/>
      <c r="K810" s="93"/>
      <c r="L810" s="93"/>
      <c r="M810" s="93"/>
      <c r="N810" s="93"/>
      <c r="O810" s="93"/>
      <c r="P810" s="93"/>
      <c r="Q810" s="93"/>
      <c r="R810" s="93"/>
      <c r="S810" s="191" t="s">
        <v>941</v>
      </c>
      <c r="T810" s="191" t="s">
        <v>941</v>
      </c>
      <c r="U810" s="192" t="s">
        <v>941</v>
      </c>
    </row>
    <row r="811" spans="1:21" s="58" customFormat="1" x14ac:dyDescent="0.2">
      <c r="A811" s="79" t="s">
        <v>919</v>
      </c>
      <c r="B811" s="55" t="s">
        <v>881</v>
      </c>
      <c r="C811" s="174"/>
      <c r="D811" s="56"/>
      <c r="E811" s="57"/>
      <c r="F811" s="80"/>
      <c r="G811" s="81">
        <f>SUM(G812)</f>
        <v>13286.568481639999</v>
      </c>
      <c r="H811" s="82"/>
      <c r="I811" s="83"/>
      <c r="J811" s="84"/>
      <c r="K811" s="85"/>
      <c r="L811" s="85"/>
      <c r="M811" s="85"/>
      <c r="N811" s="85"/>
      <c r="O811" s="85"/>
      <c r="P811" s="85"/>
      <c r="Q811" s="85"/>
      <c r="R811" s="85"/>
      <c r="S811" s="195" t="s">
        <v>941</v>
      </c>
      <c r="T811" s="195" t="s">
        <v>941</v>
      </c>
      <c r="U811" s="196" t="s">
        <v>941</v>
      </c>
    </row>
    <row r="812" spans="1:21" s="94" customFormat="1" x14ac:dyDescent="0.2">
      <c r="A812" s="86"/>
      <c r="B812" s="87"/>
      <c r="C812" s="87" t="s">
        <v>569</v>
      </c>
      <c r="D812" s="28" t="s">
        <v>48</v>
      </c>
      <c r="E812" s="59">
        <v>1</v>
      </c>
      <c r="F812" s="88">
        <v>13286.568481639999</v>
      </c>
      <c r="G812" s="89">
        <v>13286.568481639999</v>
      </c>
      <c r="H812" s="90"/>
      <c r="I812" s="91"/>
      <c r="J812" s="92"/>
      <c r="K812" s="93"/>
      <c r="L812" s="93"/>
      <c r="M812" s="93"/>
      <c r="N812" s="93"/>
      <c r="O812" s="93"/>
      <c r="P812" s="93"/>
      <c r="Q812" s="93"/>
      <c r="R812" s="93"/>
      <c r="S812" s="191" t="s">
        <v>941</v>
      </c>
      <c r="T812" s="191" t="s">
        <v>941</v>
      </c>
      <c r="U812" s="192" t="s">
        <v>941</v>
      </c>
    </row>
    <row r="813" spans="1:21" s="58" customFormat="1" x14ac:dyDescent="0.2">
      <c r="A813" s="79" t="s">
        <v>920</v>
      </c>
      <c r="B813" s="55" t="s">
        <v>882</v>
      </c>
      <c r="C813" s="174"/>
      <c r="D813" s="56"/>
      <c r="E813" s="57"/>
      <c r="F813" s="80"/>
      <c r="G813" s="81">
        <f>SUM(G814)</f>
        <v>1187.2119192800001</v>
      </c>
      <c r="H813" s="82"/>
      <c r="I813" s="83"/>
      <c r="J813" s="84"/>
      <c r="K813" s="85"/>
      <c r="L813" s="85"/>
      <c r="M813" s="85"/>
      <c r="N813" s="85"/>
      <c r="O813" s="85"/>
      <c r="P813" s="85"/>
      <c r="Q813" s="85"/>
      <c r="R813" s="85"/>
      <c r="S813" s="195" t="s">
        <v>941</v>
      </c>
      <c r="T813" s="195" t="s">
        <v>941</v>
      </c>
      <c r="U813" s="196" t="s">
        <v>941</v>
      </c>
    </row>
    <row r="814" spans="1:21" s="94" customFormat="1" x14ac:dyDescent="0.2">
      <c r="A814" s="86"/>
      <c r="B814" s="87"/>
      <c r="C814" s="87" t="s">
        <v>569</v>
      </c>
      <c r="D814" s="28" t="s">
        <v>48</v>
      </c>
      <c r="E814" s="59">
        <v>1</v>
      </c>
      <c r="F814" s="88">
        <v>1187.2119192800001</v>
      </c>
      <c r="G814" s="89">
        <v>1187.2119192800001</v>
      </c>
      <c r="H814" s="90"/>
      <c r="I814" s="91"/>
      <c r="J814" s="92"/>
      <c r="K814" s="93"/>
      <c r="L814" s="93"/>
      <c r="M814" s="93"/>
      <c r="N814" s="93"/>
      <c r="O814" s="93"/>
      <c r="P814" s="93"/>
      <c r="Q814" s="93"/>
      <c r="R814" s="93"/>
      <c r="S814" s="191" t="s">
        <v>941</v>
      </c>
      <c r="T814" s="191" t="s">
        <v>941</v>
      </c>
      <c r="U814" s="192" t="s">
        <v>941</v>
      </c>
    </row>
    <row r="815" spans="1:21" s="58" customFormat="1" x14ac:dyDescent="0.2">
      <c r="A815" s="79" t="s">
        <v>921</v>
      </c>
      <c r="B815" s="55" t="s">
        <v>883</v>
      </c>
      <c r="C815" s="174"/>
      <c r="D815" s="56"/>
      <c r="E815" s="57"/>
      <c r="F815" s="80"/>
      <c r="G815" s="81">
        <f>SUM(G816)</f>
        <v>2413.7848696400001</v>
      </c>
      <c r="H815" s="82"/>
      <c r="I815" s="83"/>
      <c r="J815" s="84"/>
      <c r="K815" s="85"/>
      <c r="L815" s="85"/>
      <c r="M815" s="85"/>
      <c r="N815" s="85"/>
      <c r="O815" s="85"/>
      <c r="P815" s="85"/>
      <c r="Q815" s="85"/>
      <c r="R815" s="85"/>
      <c r="S815" s="195" t="s">
        <v>941</v>
      </c>
      <c r="T815" s="195" t="s">
        <v>941</v>
      </c>
      <c r="U815" s="196" t="s">
        <v>941</v>
      </c>
    </row>
    <row r="816" spans="1:21" s="94" customFormat="1" x14ac:dyDescent="0.2">
      <c r="A816" s="86"/>
      <c r="B816" s="87"/>
      <c r="C816" s="87" t="s">
        <v>569</v>
      </c>
      <c r="D816" s="28" t="s">
        <v>48</v>
      </c>
      <c r="E816" s="59">
        <v>1</v>
      </c>
      <c r="F816" s="88">
        <v>2413.7848696400001</v>
      </c>
      <c r="G816" s="89">
        <v>2413.7848696400001</v>
      </c>
      <c r="H816" s="90"/>
      <c r="I816" s="91"/>
      <c r="J816" s="92"/>
      <c r="K816" s="93"/>
      <c r="L816" s="93"/>
      <c r="M816" s="93"/>
      <c r="N816" s="93"/>
      <c r="O816" s="93"/>
      <c r="P816" s="93"/>
      <c r="Q816" s="93"/>
      <c r="R816" s="93"/>
      <c r="S816" s="191" t="s">
        <v>941</v>
      </c>
      <c r="T816" s="191" t="s">
        <v>941</v>
      </c>
      <c r="U816" s="192" t="s">
        <v>941</v>
      </c>
    </row>
    <row r="817" spans="1:21" s="58" customFormat="1" x14ac:dyDescent="0.2">
      <c r="A817" s="79" t="s">
        <v>922</v>
      </c>
      <c r="B817" s="55" t="s">
        <v>100</v>
      </c>
      <c r="C817" s="174"/>
      <c r="D817" s="56"/>
      <c r="E817" s="57"/>
      <c r="F817" s="80"/>
      <c r="G817" s="81">
        <f>SUM(G818)</f>
        <v>614.33936203999997</v>
      </c>
      <c r="H817" s="82"/>
      <c r="I817" s="83"/>
      <c r="J817" s="84"/>
      <c r="K817" s="85"/>
      <c r="L817" s="85"/>
      <c r="M817" s="85"/>
      <c r="N817" s="85"/>
      <c r="O817" s="85"/>
      <c r="P817" s="85"/>
      <c r="Q817" s="85"/>
      <c r="R817" s="85"/>
      <c r="S817" s="195" t="s">
        <v>941</v>
      </c>
      <c r="T817" s="195" t="s">
        <v>941</v>
      </c>
      <c r="U817" s="196" t="s">
        <v>941</v>
      </c>
    </row>
    <row r="818" spans="1:21" s="94" customFormat="1" x14ac:dyDescent="0.2">
      <c r="A818" s="86"/>
      <c r="B818" s="87"/>
      <c r="C818" s="87" t="s">
        <v>569</v>
      </c>
      <c r="D818" s="28" t="s">
        <v>48</v>
      </c>
      <c r="E818" s="59">
        <v>1</v>
      </c>
      <c r="F818" s="88">
        <v>614.33936203999997</v>
      </c>
      <c r="G818" s="89">
        <v>614.33936203999997</v>
      </c>
      <c r="H818" s="90"/>
      <c r="I818" s="91"/>
      <c r="J818" s="92"/>
      <c r="K818" s="93"/>
      <c r="L818" s="93"/>
      <c r="M818" s="93"/>
      <c r="N818" s="93"/>
      <c r="O818" s="93"/>
      <c r="P818" s="93"/>
      <c r="Q818" s="93"/>
      <c r="R818" s="93"/>
      <c r="S818" s="191" t="s">
        <v>941</v>
      </c>
      <c r="T818" s="191" t="s">
        <v>941</v>
      </c>
      <c r="U818" s="192" t="s">
        <v>941</v>
      </c>
    </row>
    <row r="819" spans="1:21" s="58" customFormat="1" x14ac:dyDescent="0.2">
      <c r="A819" s="79" t="s">
        <v>923</v>
      </c>
      <c r="B819" s="55" t="s">
        <v>418</v>
      </c>
      <c r="C819" s="174"/>
      <c r="D819" s="56"/>
      <c r="E819" s="57"/>
      <c r="F819" s="80"/>
      <c r="G819" s="81">
        <f>SUM(G820:G821)</f>
        <v>4040.94493272</v>
      </c>
      <c r="H819" s="82"/>
      <c r="I819" s="83"/>
      <c r="J819" s="84"/>
      <c r="K819" s="85"/>
      <c r="L819" s="85"/>
      <c r="M819" s="85"/>
      <c r="N819" s="85"/>
      <c r="O819" s="85"/>
      <c r="P819" s="85"/>
      <c r="Q819" s="85"/>
      <c r="R819" s="85"/>
      <c r="S819" s="195" t="s">
        <v>941</v>
      </c>
      <c r="T819" s="195" t="s">
        <v>941</v>
      </c>
      <c r="U819" s="196" t="s">
        <v>941</v>
      </c>
    </row>
    <row r="820" spans="1:21" s="94" customFormat="1" ht="31.5" x14ac:dyDescent="0.2">
      <c r="A820" s="86" t="s">
        <v>924</v>
      </c>
      <c r="B820" s="87" t="s">
        <v>831</v>
      </c>
      <c r="C820" s="87"/>
      <c r="D820" s="28" t="s">
        <v>48</v>
      </c>
      <c r="E820" s="59">
        <v>1</v>
      </c>
      <c r="F820" s="88">
        <v>3951.8381507600002</v>
      </c>
      <c r="G820" s="89">
        <v>3951.8381507600002</v>
      </c>
      <c r="H820" s="90"/>
      <c r="I820" s="91"/>
      <c r="J820" s="92"/>
      <c r="K820" s="93"/>
      <c r="L820" s="93"/>
      <c r="M820" s="93"/>
      <c r="N820" s="93"/>
      <c r="O820" s="93"/>
      <c r="P820" s="93"/>
      <c r="Q820" s="93"/>
      <c r="R820" s="93"/>
      <c r="S820" s="191" t="s">
        <v>941</v>
      </c>
      <c r="T820" s="191" t="s">
        <v>941</v>
      </c>
      <c r="U820" s="192" t="s">
        <v>941</v>
      </c>
    </row>
    <row r="821" spans="1:21" s="94" customFormat="1" ht="31.5" x14ac:dyDescent="0.2">
      <c r="A821" s="86" t="s">
        <v>925</v>
      </c>
      <c r="B821" s="87" t="s">
        <v>916</v>
      </c>
      <c r="C821" s="87"/>
      <c r="D821" s="28" t="s">
        <v>48</v>
      </c>
      <c r="E821" s="59">
        <v>1</v>
      </c>
      <c r="F821" s="88">
        <v>89.106781960000006</v>
      </c>
      <c r="G821" s="89">
        <v>89.106781960000006</v>
      </c>
      <c r="H821" s="90"/>
      <c r="I821" s="91"/>
      <c r="J821" s="92"/>
      <c r="K821" s="93"/>
      <c r="L821" s="93"/>
      <c r="M821" s="93"/>
      <c r="N821" s="93"/>
      <c r="O821" s="93"/>
      <c r="P821" s="93"/>
      <c r="Q821" s="93"/>
      <c r="R821" s="93"/>
      <c r="S821" s="191" t="s">
        <v>941</v>
      </c>
      <c r="T821" s="191" t="s">
        <v>941</v>
      </c>
      <c r="U821" s="192" t="s">
        <v>941</v>
      </c>
    </row>
    <row r="822" spans="1:21" s="58" customFormat="1" x14ac:dyDescent="0.2">
      <c r="A822" s="79" t="s">
        <v>926</v>
      </c>
      <c r="B822" s="55" t="s">
        <v>884</v>
      </c>
      <c r="C822" s="174"/>
      <c r="D822" s="56"/>
      <c r="E822" s="57"/>
      <c r="F822" s="80"/>
      <c r="G822" s="81">
        <f>SUM(G823)</f>
        <v>25747.39858108</v>
      </c>
      <c r="H822" s="82"/>
      <c r="I822" s="83"/>
      <c r="J822" s="84"/>
      <c r="K822" s="85"/>
      <c r="L822" s="85"/>
      <c r="M822" s="85"/>
      <c r="N822" s="85"/>
      <c r="O822" s="85"/>
      <c r="P822" s="85"/>
      <c r="Q822" s="85"/>
      <c r="R822" s="85"/>
      <c r="S822" s="195" t="s">
        <v>941</v>
      </c>
      <c r="T822" s="195" t="s">
        <v>941</v>
      </c>
      <c r="U822" s="196" t="s">
        <v>941</v>
      </c>
    </row>
    <row r="823" spans="1:21" s="94" customFormat="1" x14ac:dyDescent="0.2">
      <c r="A823" s="86"/>
      <c r="B823" s="87"/>
      <c r="C823" s="87"/>
      <c r="D823" s="28" t="s">
        <v>48</v>
      </c>
      <c r="E823" s="59">
        <v>1</v>
      </c>
      <c r="F823" s="88">
        <v>25747.39858108</v>
      </c>
      <c r="G823" s="89">
        <v>25747.39858108</v>
      </c>
      <c r="H823" s="90"/>
      <c r="I823" s="91"/>
      <c r="J823" s="92"/>
      <c r="K823" s="93"/>
      <c r="L823" s="93"/>
      <c r="M823" s="93"/>
      <c r="N823" s="93"/>
      <c r="O823" s="93"/>
      <c r="P823" s="93"/>
      <c r="Q823" s="93"/>
      <c r="R823" s="93"/>
      <c r="S823" s="191" t="s">
        <v>941</v>
      </c>
      <c r="T823" s="191" t="s">
        <v>941</v>
      </c>
      <c r="U823" s="192" t="s">
        <v>941</v>
      </c>
    </row>
    <row r="824" spans="1:21" s="58" customFormat="1" x14ac:dyDescent="0.2">
      <c r="A824" s="79" t="s">
        <v>927</v>
      </c>
      <c r="B824" s="55" t="s">
        <v>104</v>
      </c>
      <c r="C824" s="174"/>
      <c r="D824" s="56"/>
      <c r="E824" s="57"/>
      <c r="F824" s="80"/>
      <c r="G824" s="81">
        <f>SUM(G825)</f>
        <v>9834.4810068400002</v>
      </c>
      <c r="H824" s="82"/>
      <c r="I824" s="83"/>
      <c r="J824" s="84"/>
      <c r="K824" s="85"/>
      <c r="L824" s="85"/>
      <c r="M824" s="85"/>
      <c r="N824" s="85"/>
      <c r="O824" s="85"/>
      <c r="P824" s="85"/>
      <c r="Q824" s="85"/>
      <c r="R824" s="85"/>
      <c r="S824" s="195" t="s">
        <v>941</v>
      </c>
      <c r="T824" s="195" t="s">
        <v>941</v>
      </c>
      <c r="U824" s="196" t="s">
        <v>941</v>
      </c>
    </row>
    <row r="825" spans="1:21" s="94" customFormat="1" x14ac:dyDescent="0.2">
      <c r="A825" s="86"/>
      <c r="B825" s="87"/>
      <c r="C825" s="87"/>
      <c r="D825" s="28" t="s">
        <v>48</v>
      </c>
      <c r="E825" s="59">
        <v>1</v>
      </c>
      <c r="F825" s="88">
        <v>9834.4810068400002</v>
      </c>
      <c r="G825" s="89">
        <v>9834.4810068400002</v>
      </c>
      <c r="H825" s="90"/>
      <c r="I825" s="91"/>
      <c r="J825" s="92"/>
      <c r="K825" s="93"/>
      <c r="L825" s="93"/>
      <c r="M825" s="93"/>
      <c r="N825" s="93"/>
      <c r="O825" s="93"/>
      <c r="P825" s="93"/>
      <c r="Q825" s="93"/>
      <c r="R825" s="93"/>
      <c r="S825" s="191" t="s">
        <v>941</v>
      </c>
      <c r="T825" s="191" t="s">
        <v>941</v>
      </c>
      <c r="U825" s="192" t="s">
        <v>941</v>
      </c>
    </row>
    <row r="826" spans="1:21" s="58" customFormat="1" x14ac:dyDescent="0.2">
      <c r="A826" s="79" t="s">
        <v>928</v>
      </c>
      <c r="B826" s="55" t="s">
        <v>471</v>
      </c>
      <c r="C826" s="174"/>
      <c r="D826" s="56"/>
      <c r="E826" s="57"/>
      <c r="F826" s="80"/>
      <c r="G826" s="81">
        <f>SUM(G827)</f>
        <v>15479.483754959998</v>
      </c>
      <c r="H826" s="82"/>
      <c r="I826" s="83"/>
      <c r="J826" s="84"/>
      <c r="K826" s="85"/>
      <c r="L826" s="85"/>
      <c r="M826" s="85"/>
      <c r="N826" s="85"/>
      <c r="O826" s="85"/>
      <c r="P826" s="85"/>
      <c r="Q826" s="85"/>
      <c r="R826" s="85"/>
      <c r="S826" s="195" t="s">
        <v>941</v>
      </c>
      <c r="T826" s="195" t="s">
        <v>941</v>
      </c>
      <c r="U826" s="196" t="s">
        <v>941</v>
      </c>
    </row>
    <row r="827" spans="1:21" s="94" customFormat="1" x14ac:dyDescent="0.2">
      <c r="A827" s="86"/>
      <c r="B827" s="87"/>
      <c r="C827" s="87"/>
      <c r="D827" s="28" t="s">
        <v>48</v>
      </c>
      <c r="E827" s="59">
        <v>1</v>
      </c>
      <c r="F827" s="88">
        <v>15479.483754959998</v>
      </c>
      <c r="G827" s="89">
        <v>15479.483754959998</v>
      </c>
      <c r="H827" s="90"/>
      <c r="I827" s="91"/>
      <c r="J827" s="92"/>
      <c r="K827" s="93"/>
      <c r="L827" s="93"/>
      <c r="M827" s="93"/>
      <c r="N827" s="93"/>
      <c r="O827" s="93"/>
      <c r="P827" s="93"/>
      <c r="Q827" s="93"/>
      <c r="R827" s="93"/>
      <c r="S827" s="191" t="s">
        <v>941</v>
      </c>
      <c r="T827" s="191" t="s">
        <v>941</v>
      </c>
      <c r="U827" s="192" t="s">
        <v>941</v>
      </c>
    </row>
    <row r="828" spans="1:21" s="58" customFormat="1" x14ac:dyDescent="0.2">
      <c r="A828" s="79" t="s">
        <v>929</v>
      </c>
      <c r="B828" s="55" t="s">
        <v>885</v>
      </c>
      <c r="C828" s="174"/>
      <c r="D828" s="56"/>
      <c r="E828" s="57"/>
      <c r="F828" s="80"/>
      <c r="G828" s="81">
        <f>SUM(G829)</f>
        <v>8801.2464332399995</v>
      </c>
      <c r="H828" s="82"/>
      <c r="I828" s="83"/>
      <c r="J828" s="84"/>
      <c r="K828" s="85"/>
      <c r="L828" s="85"/>
      <c r="M828" s="85"/>
      <c r="N828" s="85"/>
      <c r="O828" s="85"/>
      <c r="P828" s="85"/>
      <c r="Q828" s="85"/>
      <c r="R828" s="85"/>
      <c r="S828" s="195" t="s">
        <v>941</v>
      </c>
      <c r="T828" s="195" t="s">
        <v>941</v>
      </c>
      <c r="U828" s="196" t="s">
        <v>941</v>
      </c>
    </row>
    <row r="829" spans="1:21" s="94" customFormat="1" x14ac:dyDescent="0.2">
      <c r="A829" s="86"/>
      <c r="B829" s="87"/>
      <c r="C829" s="87"/>
      <c r="D829" s="28" t="s">
        <v>48</v>
      </c>
      <c r="E829" s="59">
        <v>1</v>
      </c>
      <c r="F829" s="88">
        <v>8801.2464332399995</v>
      </c>
      <c r="G829" s="89">
        <v>8801.2464332399995</v>
      </c>
      <c r="H829" s="90"/>
      <c r="I829" s="91"/>
      <c r="J829" s="92"/>
      <c r="K829" s="93"/>
      <c r="L829" s="93"/>
      <c r="M829" s="93"/>
      <c r="N829" s="93"/>
      <c r="O829" s="93"/>
      <c r="P829" s="93"/>
      <c r="Q829" s="93"/>
      <c r="R829" s="93"/>
      <c r="S829" s="191" t="s">
        <v>941</v>
      </c>
      <c r="T829" s="191" t="s">
        <v>941</v>
      </c>
      <c r="U829" s="192" t="s">
        <v>941</v>
      </c>
    </row>
    <row r="830" spans="1:21" s="58" customFormat="1" x14ac:dyDescent="0.2">
      <c r="A830" s="79" t="s">
        <v>930</v>
      </c>
      <c r="B830" s="55" t="s">
        <v>886</v>
      </c>
      <c r="C830" s="174"/>
      <c r="D830" s="56"/>
      <c r="E830" s="57"/>
      <c r="F830" s="80"/>
      <c r="G830" s="81">
        <f>SUM(G831)</f>
        <v>3230.3637968399998</v>
      </c>
      <c r="H830" s="82"/>
      <c r="I830" s="83"/>
      <c r="J830" s="84"/>
      <c r="K830" s="85"/>
      <c r="L830" s="85"/>
      <c r="M830" s="85"/>
      <c r="N830" s="85"/>
      <c r="O830" s="85"/>
      <c r="P830" s="85"/>
      <c r="Q830" s="85"/>
      <c r="R830" s="85"/>
      <c r="S830" s="195" t="s">
        <v>941</v>
      </c>
      <c r="T830" s="195" t="s">
        <v>941</v>
      </c>
      <c r="U830" s="196" t="s">
        <v>941</v>
      </c>
    </row>
    <row r="831" spans="1:21" s="94" customFormat="1" x14ac:dyDescent="0.2">
      <c r="A831" s="86"/>
      <c r="B831" s="87"/>
      <c r="C831" s="87"/>
      <c r="D831" s="28" t="s">
        <v>48</v>
      </c>
      <c r="E831" s="59">
        <v>1</v>
      </c>
      <c r="F831" s="88">
        <v>3230.3637968399998</v>
      </c>
      <c r="G831" s="89">
        <v>3230.3637968399998</v>
      </c>
      <c r="H831" s="90"/>
      <c r="I831" s="91"/>
      <c r="J831" s="92"/>
      <c r="K831" s="93"/>
      <c r="L831" s="93"/>
      <c r="M831" s="93"/>
      <c r="N831" s="93"/>
      <c r="O831" s="93"/>
      <c r="P831" s="93"/>
      <c r="Q831" s="93"/>
      <c r="R831" s="93"/>
      <c r="S831" s="191" t="s">
        <v>941</v>
      </c>
      <c r="T831" s="191" t="s">
        <v>941</v>
      </c>
      <c r="U831" s="192" t="s">
        <v>941</v>
      </c>
    </row>
    <row r="832" spans="1:21" s="58" customFormat="1" x14ac:dyDescent="0.2">
      <c r="A832" s="79" t="s">
        <v>931</v>
      </c>
      <c r="B832" s="55" t="s">
        <v>459</v>
      </c>
      <c r="C832" s="174"/>
      <c r="D832" s="56"/>
      <c r="E832" s="57"/>
      <c r="F832" s="80"/>
      <c r="G832" s="81">
        <f>SUM(G833)</f>
        <v>1949.4779811199999</v>
      </c>
      <c r="H832" s="82"/>
      <c r="I832" s="83"/>
      <c r="J832" s="84"/>
      <c r="K832" s="85"/>
      <c r="L832" s="85"/>
      <c r="M832" s="85"/>
      <c r="N832" s="85"/>
      <c r="O832" s="85"/>
      <c r="P832" s="85"/>
      <c r="Q832" s="85"/>
      <c r="R832" s="85"/>
      <c r="S832" s="195" t="s">
        <v>941</v>
      </c>
      <c r="T832" s="195" t="s">
        <v>941</v>
      </c>
      <c r="U832" s="196" t="s">
        <v>941</v>
      </c>
    </row>
    <row r="833" spans="1:22" s="94" customFormat="1" x14ac:dyDescent="0.2">
      <c r="A833" s="86"/>
      <c r="B833" s="87"/>
      <c r="C833" s="87"/>
      <c r="D833" s="28" t="s">
        <v>48</v>
      </c>
      <c r="E833" s="59">
        <v>1</v>
      </c>
      <c r="F833" s="88">
        <v>1949.4779811199999</v>
      </c>
      <c r="G833" s="89">
        <v>1949.4779811199999</v>
      </c>
      <c r="H833" s="90"/>
      <c r="I833" s="91"/>
      <c r="J833" s="92"/>
      <c r="K833" s="93"/>
      <c r="L833" s="93"/>
      <c r="M833" s="93"/>
      <c r="N833" s="93"/>
      <c r="O833" s="93"/>
      <c r="P833" s="93"/>
      <c r="Q833" s="93"/>
      <c r="R833" s="93"/>
      <c r="S833" s="191" t="s">
        <v>941</v>
      </c>
      <c r="T833" s="191" t="s">
        <v>941</v>
      </c>
      <c r="U833" s="192" t="s">
        <v>941</v>
      </c>
    </row>
    <row r="834" spans="1:22" s="58" customFormat="1" x14ac:dyDescent="0.2">
      <c r="A834" s="79" t="s">
        <v>932</v>
      </c>
      <c r="B834" s="55" t="s">
        <v>668</v>
      </c>
      <c r="C834" s="174"/>
      <c r="D834" s="56"/>
      <c r="E834" s="57"/>
      <c r="F834" s="80"/>
      <c r="G834" s="81">
        <f>SUM(G835)</f>
        <v>14184.926626800001</v>
      </c>
      <c r="H834" s="82"/>
      <c r="I834" s="83"/>
      <c r="J834" s="84"/>
      <c r="K834" s="85"/>
      <c r="L834" s="85"/>
      <c r="M834" s="85"/>
      <c r="N834" s="85"/>
      <c r="O834" s="85"/>
      <c r="P834" s="85"/>
      <c r="Q834" s="85"/>
      <c r="R834" s="85"/>
      <c r="S834" s="195" t="s">
        <v>941</v>
      </c>
      <c r="T834" s="195" t="s">
        <v>941</v>
      </c>
      <c r="U834" s="196" t="s">
        <v>941</v>
      </c>
    </row>
    <row r="835" spans="1:22" s="94" customFormat="1" x14ac:dyDescent="0.2">
      <c r="A835" s="86"/>
      <c r="B835" s="87"/>
      <c r="C835" s="87"/>
      <c r="D835" s="28" t="s">
        <v>48</v>
      </c>
      <c r="E835" s="59">
        <v>1</v>
      </c>
      <c r="F835" s="88">
        <v>14184.926626800001</v>
      </c>
      <c r="G835" s="89">
        <v>14184.926626800001</v>
      </c>
      <c r="H835" s="90"/>
      <c r="I835" s="91"/>
      <c r="J835" s="92"/>
      <c r="K835" s="93"/>
      <c r="L835" s="93"/>
      <c r="M835" s="93"/>
      <c r="N835" s="93"/>
      <c r="O835" s="93"/>
      <c r="P835" s="93"/>
      <c r="Q835" s="93"/>
      <c r="R835" s="93"/>
      <c r="S835" s="191" t="s">
        <v>941</v>
      </c>
      <c r="T835" s="191" t="s">
        <v>941</v>
      </c>
      <c r="U835" s="192" t="s">
        <v>941</v>
      </c>
    </row>
    <row r="836" spans="1:22" s="58" customFormat="1" x14ac:dyDescent="0.2">
      <c r="A836" s="79" t="s">
        <v>933</v>
      </c>
      <c r="B836" s="55" t="s">
        <v>887</v>
      </c>
      <c r="C836" s="174"/>
      <c r="D836" s="56"/>
      <c r="E836" s="57"/>
      <c r="F836" s="80"/>
      <c r="G836" s="81">
        <f>SUM(G837)</f>
        <v>3629.8649885999998</v>
      </c>
      <c r="H836" s="82"/>
      <c r="I836" s="83"/>
      <c r="J836" s="84"/>
      <c r="K836" s="85"/>
      <c r="L836" s="85"/>
      <c r="M836" s="85"/>
      <c r="N836" s="85"/>
      <c r="O836" s="85"/>
      <c r="P836" s="85"/>
      <c r="Q836" s="85"/>
      <c r="R836" s="85"/>
      <c r="S836" s="195" t="s">
        <v>941</v>
      </c>
      <c r="T836" s="195" t="s">
        <v>941</v>
      </c>
      <c r="U836" s="196" t="s">
        <v>941</v>
      </c>
    </row>
    <row r="837" spans="1:22" s="94" customFormat="1" x14ac:dyDescent="0.2">
      <c r="A837" s="86"/>
      <c r="B837" s="87"/>
      <c r="C837" s="87"/>
      <c r="D837" s="28" t="s">
        <v>48</v>
      </c>
      <c r="E837" s="59">
        <v>1</v>
      </c>
      <c r="F837" s="88">
        <v>3629.8649885999998</v>
      </c>
      <c r="G837" s="89">
        <v>3629.8649885999998</v>
      </c>
      <c r="H837" s="90"/>
      <c r="I837" s="91"/>
      <c r="J837" s="92"/>
      <c r="K837" s="93"/>
      <c r="L837" s="93"/>
      <c r="M837" s="93"/>
      <c r="N837" s="93"/>
      <c r="O837" s="93"/>
      <c r="P837" s="93"/>
      <c r="Q837" s="93"/>
      <c r="R837" s="93"/>
      <c r="S837" s="191" t="s">
        <v>941</v>
      </c>
      <c r="T837" s="191" t="s">
        <v>941</v>
      </c>
      <c r="U837" s="192" t="s">
        <v>941</v>
      </c>
    </row>
    <row r="838" spans="1:22" s="58" customFormat="1" x14ac:dyDescent="0.2">
      <c r="A838" s="79" t="s">
        <v>934</v>
      </c>
      <c r="B838" s="55" t="s">
        <v>797</v>
      </c>
      <c r="C838" s="174"/>
      <c r="D838" s="56"/>
      <c r="E838" s="57"/>
      <c r="F838" s="80"/>
      <c r="G838" s="81">
        <f>SUM(G839)</f>
        <v>3055.40679456</v>
      </c>
      <c r="H838" s="82"/>
      <c r="I838" s="83"/>
      <c r="J838" s="84"/>
      <c r="K838" s="85"/>
      <c r="L838" s="85"/>
      <c r="M838" s="85"/>
      <c r="N838" s="85"/>
      <c r="O838" s="85"/>
      <c r="P838" s="85"/>
      <c r="Q838" s="85"/>
      <c r="R838" s="85"/>
      <c r="S838" s="195" t="s">
        <v>941</v>
      </c>
      <c r="T838" s="195" t="s">
        <v>941</v>
      </c>
      <c r="U838" s="196" t="s">
        <v>941</v>
      </c>
    </row>
    <row r="839" spans="1:22" s="94" customFormat="1" x14ac:dyDescent="0.2">
      <c r="A839" s="86"/>
      <c r="B839" s="87"/>
      <c r="C839" s="87"/>
      <c r="D839" s="28" t="s">
        <v>48</v>
      </c>
      <c r="E839" s="59">
        <v>1</v>
      </c>
      <c r="F839" s="88">
        <v>3055.40679456</v>
      </c>
      <c r="G839" s="89">
        <v>3055.40679456</v>
      </c>
      <c r="H839" s="90"/>
      <c r="I839" s="91"/>
      <c r="J839" s="92"/>
      <c r="K839" s="93"/>
      <c r="L839" s="93"/>
      <c r="M839" s="93"/>
      <c r="N839" s="93"/>
      <c r="O839" s="93"/>
      <c r="P839" s="93"/>
      <c r="Q839" s="93"/>
      <c r="R839" s="93"/>
      <c r="S839" s="191" t="s">
        <v>941</v>
      </c>
      <c r="T839" s="191" t="s">
        <v>941</v>
      </c>
      <c r="U839" s="192" t="s">
        <v>941</v>
      </c>
    </row>
    <row r="840" spans="1:22" s="58" customFormat="1" x14ac:dyDescent="0.2">
      <c r="A840" s="79" t="s">
        <v>935</v>
      </c>
      <c r="B840" s="55" t="s">
        <v>119</v>
      </c>
      <c r="C840" s="174"/>
      <c r="D840" s="56"/>
      <c r="E840" s="57"/>
      <c r="F840" s="80"/>
      <c r="G840" s="81">
        <f>SUM(G841)</f>
        <v>9799.4948918400005</v>
      </c>
      <c r="H840" s="82"/>
      <c r="I840" s="83"/>
      <c r="J840" s="84"/>
      <c r="K840" s="85"/>
      <c r="L840" s="85"/>
      <c r="M840" s="85"/>
      <c r="N840" s="85"/>
      <c r="O840" s="85"/>
      <c r="P840" s="85"/>
      <c r="Q840" s="85"/>
      <c r="R840" s="85"/>
      <c r="S840" s="195" t="s">
        <v>941</v>
      </c>
      <c r="T840" s="195" t="s">
        <v>941</v>
      </c>
      <c r="U840" s="196" t="s">
        <v>941</v>
      </c>
    </row>
    <row r="841" spans="1:22" s="94" customFormat="1" x14ac:dyDescent="0.2">
      <c r="A841" s="86"/>
      <c r="B841" s="87"/>
      <c r="C841" s="87"/>
      <c r="D841" s="28" t="s">
        <v>48</v>
      </c>
      <c r="E841" s="59">
        <v>1</v>
      </c>
      <c r="F841" s="88">
        <v>9799.4948918400005</v>
      </c>
      <c r="G841" s="89">
        <v>9799.4948918400005</v>
      </c>
      <c r="H841" s="90"/>
      <c r="I841" s="91"/>
      <c r="J841" s="92"/>
      <c r="K841" s="93"/>
      <c r="L841" s="93"/>
      <c r="M841" s="93"/>
      <c r="N841" s="93"/>
      <c r="O841" s="93"/>
      <c r="P841" s="93"/>
      <c r="Q841" s="93"/>
      <c r="R841" s="93"/>
      <c r="S841" s="191" t="s">
        <v>941</v>
      </c>
      <c r="T841" s="191" t="s">
        <v>941</v>
      </c>
      <c r="U841" s="192" t="s">
        <v>941</v>
      </c>
    </row>
    <row r="842" spans="1:22" s="58" customFormat="1" x14ac:dyDescent="0.2">
      <c r="A842" s="79" t="s">
        <v>936</v>
      </c>
      <c r="B842" s="55" t="s">
        <v>670</v>
      </c>
      <c r="C842" s="174"/>
      <c r="D842" s="56"/>
      <c r="E842" s="57"/>
      <c r="F842" s="80"/>
      <c r="G842" s="81">
        <f>SUM(G843:G846)</f>
        <v>23637.288834717354</v>
      </c>
      <c r="H842" s="82"/>
      <c r="I842" s="83"/>
      <c r="J842" s="84"/>
      <c r="K842" s="85"/>
      <c r="L842" s="85"/>
      <c r="M842" s="85"/>
      <c r="N842" s="85"/>
      <c r="O842" s="85"/>
      <c r="P842" s="85"/>
      <c r="Q842" s="85"/>
      <c r="R842" s="85"/>
      <c r="S842" s="195" t="s">
        <v>941</v>
      </c>
      <c r="T842" s="195" t="s">
        <v>941</v>
      </c>
      <c r="U842" s="196" t="s">
        <v>941</v>
      </c>
    </row>
    <row r="843" spans="1:22" s="94" customFormat="1" ht="31.5" x14ac:dyDescent="0.2">
      <c r="A843" s="86" t="s">
        <v>937</v>
      </c>
      <c r="B843" s="87" t="s">
        <v>63</v>
      </c>
      <c r="C843" s="87"/>
      <c r="D843" s="28"/>
      <c r="E843" s="59"/>
      <c r="F843" s="88"/>
      <c r="G843" s="89">
        <v>8971.5577947799575</v>
      </c>
      <c r="H843" s="90"/>
      <c r="I843" s="91"/>
      <c r="J843" s="92"/>
      <c r="K843" s="93"/>
      <c r="L843" s="93"/>
      <c r="M843" s="93"/>
      <c r="N843" s="93"/>
      <c r="O843" s="93"/>
      <c r="P843" s="93"/>
      <c r="Q843" s="93"/>
      <c r="R843" s="93"/>
      <c r="S843" s="191" t="s">
        <v>941</v>
      </c>
      <c r="T843" s="191" t="s">
        <v>941</v>
      </c>
      <c r="U843" s="192" t="s">
        <v>941</v>
      </c>
    </row>
    <row r="844" spans="1:22" s="94" customFormat="1" x14ac:dyDescent="0.2">
      <c r="A844" s="86" t="s">
        <v>938</v>
      </c>
      <c r="B844" s="87" t="s">
        <v>64</v>
      </c>
      <c r="C844" s="87"/>
      <c r="D844" s="28"/>
      <c r="E844" s="59"/>
      <c r="F844" s="88"/>
      <c r="G844" s="89">
        <v>6371.6947833031973</v>
      </c>
      <c r="H844" s="90"/>
      <c r="I844" s="91"/>
      <c r="J844" s="92"/>
      <c r="K844" s="93"/>
      <c r="L844" s="93"/>
      <c r="M844" s="93"/>
      <c r="N844" s="93"/>
      <c r="O844" s="93"/>
      <c r="P844" s="93"/>
      <c r="Q844" s="93"/>
      <c r="R844" s="93"/>
      <c r="S844" s="191" t="s">
        <v>941</v>
      </c>
      <c r="T844" s="191" t="s">
        <v>941</v>
      </c>
      <c r="U844" s="192" t="s">
        <v>941</v>
      </c>
    </row>
    <row r="845" spans="1:22" s="94" customFormat="1" x14ac:dyDescent="0.2">
      <c r="A845" s="86" t="s">
        <v>939</v>
      </c>
      <c r="B845" s="87" t="s">
        <v>65</v>
      </c>
      <c r="C845" s="87"/>
      <c r="D845" s="28"/>
      <c r="E845" s="59"/>
      <c r="F845" s="88"/>
      <c r="G845" s="89">
        <v>2450.6518397319992</v>
      </c>
      <c r="H845" s="90"/>
      <c r="I845" s="91"/>
      <c r="J845" s="92"/>
      <c r="K845" s="93"/>
      <c r="L845" s="93"/>
      <c r="M845" s="93"/>
      <c r="N845" s="93"/>
      <c r="O845" s="93"/>
      <c r="P845" s="93"/>
      <c r="Q845" s="93"/>
      <c r="R845" s="93"/>
      <c r="S845" s="191" t="s">
        <v>941</v>
      </c>
      <c r="T845" s="191" t="s">
        <v>941</v>
      </c>
      <c r="U845" s="192" t="s">
        <v>941</v>
      </c>
    </row>
    <row r="846" spans="1:22" s="94" customFormat="1" x14ac:dyDescent="0.2">
      <c r="A846" s="86" t="s">
        <v>940</v>
      </c>
      <c r="B846" s="87" t="s">
        <v>121</v>
      </c>
      <c r="C846" s="87"/>
      <c r="D846" s="28"/>
      <c r="E846" s="59"/>
      <c r="F846" s="88"/>
      <c r="G846" s="89">
        <v>5843.3844169022004</v>
      </c>
      <c r="H846" s="90"/>
      <c r="I846" s="91"/>
      <c r="J846" s="92"/>
      <c r="K846" s="93"/>
      <c r="L846" s="93"/>
      <c r="M846" s="93"/>
      <c r="N846" s="93"/>
      <c r="O846" s="93"/>
      <c r="P846" s="93"/>
      <c r="Q846" s="93"/>
      <c r="R846" s="93"/>
      <c r="S846" s="191" t="s">
        <v>941</v>
      </c>
      <c r="T846" s="191" t="s">
        <v>941</v>
      </c>
      <c r="U846" s="192" t="s">
        <v>941</v>
      </c>
    </row>
    <row r="847" spans="1:22" ht="16.5" thickBot="1" x14ac:dyDescent="0.25">
      <c r="A847" s="226"/>
      <c r="B847" s="227"/>
      <c r="C847" s="228"/>
      <c r="D847" s="227"/>
      <c r="E847" s="227"/>
      <c r="F847" s="227"/>
      <c r="G847" s="227"/>
      <c r="H847" s="227"/>
      <c r="I847" s="227"/>
      <c r="J847" s="227"/>
      <c r="K847" s="227"/>
      <c r="L847" s="227"/>
      <c r="M847" s="227"/>
      <c r="N847" s="227"/>
      <c r="O847" s="227"/>
      <c r="P847" s="227"/>
      <c r="Q847" s="227"/>
      <c r="R847" s="227"/>
      <c r="S847" s="227"/>
      <c r="T847" s="227"/>
      <c r="U847" s="210"/>
      <c r="V847" s="76"/>
    </row>
    <row r="848" spans="1:22" s="150" customFormat="1" ht="38.25" thickBot="1" x14ac:dyDescent="0.25">
      <c r="A848" s="229"/>
      <c r="B848" s="230" t="s">
        <v>942</v>
      </c>
      <c r="C848" s="231"/>
      <c r="D848" s="232" t="s">
        <v>39</v>
      </c>
      <c r="E848" s="233"/>
      <c r="F848" s="234"/>
      <c r="G848" s="235">
        <f>SUM(G13,G43,G312,G345,G500,G535,G754)</f>
        <v>2063718.7823712674</v>
      </c>
      <c r="H848" s="236"/>
      <c r="I848" s="237"/>
      <c r="J848" s="238"/>
      <c r="K848" s="239"/>
      <c r="L848" s="239"/>
      <c r="M848" s="239"/>
      <c r="N848" s="239"/>
      <c r="O848" s="239"/>
      <c r="P848" s="239"/>
      <c r="Q848" s="239"/>
      <c r="R848" s="239"/>
      <c r="S848" s="240"/>
      <c r="T848" s="240"/>
      <c r="U848" s="241"/>
    </row>
    <row r="849" spans="1:18" x14ac:dyDescent="0.2">
      <c r="A849" s="25"/>
      <c r="B849" s="25"/>
      <c r="C849" s="25"/>
      <c r="D849" s="25"/>
      <c r="E849" s="25"/>
      <c r="F849" s="25"/>
      <c r="G849" s="25"/>
      <c r="H849" s="95"/>
      <c r="I849" s="96"/>
    </row>
    <row r="850" spans="1:18" ht="83.25" customHeight="1" x14ac:dyDescent="0.2">
      <c r="A850" s="34" t="s">
        <v>38</v>
      </c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</row>
    <row r="851" spans="1:18" x14ac:dyDescent="0.2">
      <c r="A851" s="7"/>
      <c r="B851" s="7"/>
      <c r="C851" s="8"/>
      <c r="D851" s="8"/>
      <c r="E851" s="9"/>
      <c r="F851" s="10"/>
      <c r="G851" s="10"/>
      <c r="H851" s="95"/>
      <c r="I851" s="96"/>
    </row>
    <row r="852" spans="1:18" s="1" customFormat="1" x14ac:dyDescent="0.2">
      <c r="A852" s="3"/>
      <c r="B852" s="3"/>
      <c r="C852" s="11" t="s">
        <v>20</v>
      </c>
      <c r="D852" s="14"/>
      <c r="E852" s="14"/>
      <c r="F852" s="15"/>
      <c r="G852" s="30"/>
      <c r="H852" s="6"/>
      <c r="I852" s="5"/>
      <c r="N852" s="11" t="s">
        <v>19</v>
      </c>
      <c r="O852" s="2"/>
      <c r="P852" s="2"/>
    </row>
    <row r="853" spans="1:18" s="1" customFormat="1" x14ac:dyDescent="0.25">
      <c r="A853" s="3"/>
      <c r="B853" s="3"/>
      <c r="C853" s="11"/>
      <c r="D853" s="11"/>
      <c r="E853" s="11"/>
      <c r="F853" s="16"/>
      <c r="G853" s="11"/>
      <c r="H853" s="6"/>
      <c r="I853" s="5"/>
      <c r="N853" s="17" t="s">
        <v>3</v>
      </c>
      <c r="O853" s="2"/>
      <c r="P853" s="2"/>
    </row>
    <row r="854" spans="1:18" s="1" customFormat="1" x14ac:dyDescent="0.25">
      <c r="A854" s="4"/>
      <c r="B854" s="4"/>
      <c r="C854" s="17" t="s">
        <v>3</v>
      </c>
      <c r="D854" s="18"/>
      <c r="E854" s="18"/>
      <c r="F854" s="19"/>
      <c r="G854" s="17"/>
      <c r="H854" s="6"/>
      <c r="I854" s="5"/>
      <c r="N854" s="20"/>
      <c r="O854" s="2"/>
      <c r="P854" s="2"/>
    </row>
    <row r="855" spans="1:18" s="1" customFormat="1" x14ac:dyDescent="0.2">
      <c r="A855" s="3"/>
      <c r="B855" s="3"/>
      <c r="C855" s="20"/>
      <c r="D855" s="14"/>
      <c r="E855" s="14"/>
      <c r="F855" s="15"/>
      <c r="G855" s="11"/>
      <c r="H855" s="6"/>
      <c r="I855" s="5"/>
      <c r="N855" s="21" t="s">
        <v>2</v>
      </c>
      <c r="O855" s="2"/>
      <c r="P855" s="2"/>
    </row>
    <row r="856" spans="1:18" s="1" customFormat="1" x14ac:dyDescent="0.25">
      <c r="A856" s="3"/>
      <c r="B856" s="3"/>
      <c r="C856" s="21" t="s">
        <v>2</v>
      </c>
      <c r="D856" s="21"/>
      <c r="E856" s="21"/>
      <c r="F856" s="22"/>
      <c r="G856" s="23"/>
      <c r="H856" s="6"/>
      <c r="I856" s="5"/>
      <c r="N856" s="242" t="s">
        <v>4</v>
      </c>
      <c r="O856" s="24"/>
      <c r="P856" s="24"/>
    </row>
    <row r="857" spans="1:18" s="1" customFormat="1" x14ac:dyDescent="0.25">
      <c r="A857" s="3"/>
      <c r="B857" s="3"/>
      <c r="C857" s="242" t="s">
        <v>4</v>
      </c>
      <c r="D857" s="21"/>
      <c r="E857" s="21"/>
      <c r="F857" s="22"/>
      <c r="G857" s="23"/>
      <c r="H857" s="6"/>
      <c r="I857" s="5"/>
    </row>
    <row r="858" spans="1:18" x14ac:dyDescent="0.2">
      <c r="A858" s="97"/>
      <c r="B858" s="97"/>
      <c r="C858" s="63"/>
      <c r="D858" s="63"/>
      <c r="E858" s="99"/>
      <c r="F858" s="100"/>
      <c r="G858" s="99"/>
      <c r="H858" s="95"/>
      <c r="I858" s="96"/>
    </row>
    <row r="859" spans="1:18" x14ac:dyDescent="0.2">
      <c r="A859" s="98"/>
      <c r="B859" s="98"/>
      <c r="C859" s="58"/>
      <c r="D859" s="58"/>
      <c r="E859" s="101"/>
      <c r="F859" s="102"/>
      <c r="G859" s="101"/>
      <c r="H859" s="95"/>
      <c r="I859" s="96"/>
    </row>
    <row r="860" spans="1:18" x14ac:dyDescent="0.2">
      <c r="A860" s="97"/>
      <c r="B860" s="97"/>
      <c r="C860" s="94"/>
      <c r="D860" s="94"/>
      <c r="E860" s="103"/>
      <c r="F860" s="104"/>
      <c r="G860" s="103"/>
      <c r="H860" s="95"/>
      <c r="I860" s="96"/>
    </row>
    <row r="861" spans="1:18" x14ac:dyDescent="0.2">
      <c r="A861" s="97"/>
      <c r="B861" s="97"/>
      <c r="C861" s="63"/>
      <c r="D861" s="63"/>
      <c r="E861" s="99"/>
      <c r="F861" s="100"/>
      <c r="G861" s="99"/>
      <c r="H861" s="95"/>
      <c r="I861" s="96"/>
    </row>
    <row r="862" spans="1:18" x14ac:dyDescent="0.2">
      <c r="A862" s="97"/>
      <c r="B862" s="97"/>
      <c r="C862" s="63"/>
      <c r="D862" s="63"/>
      <c r="E862" s="99"/>
      <c r="F862" s="100"/>
      <c r="G862" s="99"/>
      <c r="H862" s="95"/>
      <c r="I862" s="96"/>
    </row>
    <row r="863" spans="1:18" x14ac:dyDescent="0.2">
      <c r="A863" s="97"/>
      <c r="B863" s="97"/>
      <c r="C863" s="63"/>
      <c r="D863" s="63"/>
      <c r="E863" s="99"/>
      <c r="F863" s="100"/>
      <c r="G863" s="99"/>
      <c r="H863" s="95"/>
      <c r="I863" s="96"/>
    </row>
    <row r="864" spans="1:18" x14ac:dyDescent="0.2">
      <c r="A864" s="97"/>
      <c r="B864" s="97"/>
      <c r="C864" s="63"/>
      <c r="D864" s="63"/>
      <c r="E864" s="99"/>
      <c r="F864" s="100"/>
      <c r="G864" s="99"/>
      <c r="H864" s="95"/>
      <c r="I864" s="96"/>
    </row>
    <row r="865" spans="1:9" x14ac:dyDescent="0.2">
      <c r="A865" s="98"/>
      <c r="B865" s="98"/>
      <c r="C865" s="58"/>
      <c r="D865" s="58"/>
      <c r="E865" s="101"/>
      <c r="F865" s="102"/>
      <c r="G865" s="101"/>
      <c r="H865" s="95"/>
      <c r="I865" s="96"/>
    </row>
    <row r="866" spans="1:9" x14ac:dyDescent="0.2">
      <c r="A866" s="97"/>
      <c r="B866" s="97"/>
      <c r="C866" s="94"/>
      <c r="D866" s="94"/>
      <c r="E866" s="103"/>
      <c r="F866" s="104"/>
      <c r="G866" s="103"/>
      <c r="H866" s="95"/>
      <c r="I866" s="96"/>
    </row>
    <row r="867" spans="1:9" x14ac:dyDescent="0.2">
      <c r="A867" s="97"/>
      <c r="B867" s="97"/>
      <c r="C867" s="63"/>
      <c r="D867" s="63"/>
      <c r="E867" s="99"/>
      <c r="F867" s="100"/>
      <c r="G867" s="99"/>
      <c r="H867" s="95"/>
      <c r="I867" s="96"/>
    </row>
    <row r="868" spans="1:9" x14ac:dyDescent="0.2">
      <c r="A868" s="98"/>
      <c r="B868" s="98"/>
      <c r="C868" s="105"/>
      <c r="D868" s="105"/>
      <c r="E868" s="106"/>
      <c r="F868" s="107"/>
      <c r="G868" s="106"/>
      <c r="H868" s="95"/>
      <c r="I868" s="96"/>
    </row>
    <row r="869" spans="1:9" x14ac:dyDescent="0.2">
      <c r="A869" s="97"/>
      <c r="B869" s="97"/>
      <c r="C869" s="63"/>
      <c r="D869" s="63"/>
      <c r="E869" s="99"/>
      <c r="F869" s="100"/>
      <c r="G869" s="99"/>
      <c r="H869" s="95"/>
      <c r="I869" s="96"/>
    </row>
    <row r="870" spans="1:9" x14ac:dyDescent="0.2">
      <c r="A870" s="97"/>
      <c r="B870" s="97"/>
      <c r="C870" s="63"/>
      <c r="D870" s="63"/>
      <c r="E870" s="99"/>
      <c r="F870" s="100"/>
      <c r="G870" s="99"/>
      <c r="H870" s="95"/>
      <c r="I870" s="96"/>
    </row>
    <row r="871" spans="1:9" x14ac:dyDescent="0.2">
      <c r="A871" s="97"/>
      <c r="B871" s="97"/>
      <c r="C871" s="63"/>
      <c r="D871" s="63"/>
      <c r="E871" s="99"/>
      <c r="F871" s="100"/>
      <c r="G871" s="99"/>
      <c r="H871" s="95"/>
      <c r="I871" s="96"/>
    </row>
    <row r="872" spans="1:9" x14ac:dyDescent="0.2">
      <c r="A872" s="97"/>
      <c r="B872" s="97"/>
      <c r="C872" s="63"/>
      <c r="D872" s="63"/>
      <c r="E872" s="99"/>
      <c r="F872" s="100"/>
      <c r="G872" s="99"/>
      <c r="H872" s="95"/>
      <c r="I872" s="96"/>
    </row>
    <row r="873" spans="1:9" x14ac:dyDescent="0.2">
      <c r="A873" s="63"/>
      <c r="B873" s="63"/>
      <c r="C873" s="63"/>
      <c r="D873" s="63"/>
      <c r="E873" s="99"/>
      <c r="F873" s="100"/>
      <c r="G873" s="99"/>
      <c r="H873" s="95"/>
      <c r="I873" s="96"/>
    </row>
    <row r="874" spans="1:9" x14ac:dyDescent="0.2">
      <c r="A874" s="63"/>
      <c r="B874" s="63"/>
      <c r="C874" s="63"/>
      <c r="D874" s="63"/>
      <c r="E874" s="99"/>
      <c r="F874" s="100"/>
      <c r="G874" s="99"/>
      <c r="H874" s="95"/>
      <c r="I874" s="96"/>
    </row>
    <row r="875" spans="1:9" x14ac:dyDescent="0.2">
      <c r="A875" s="105"/>
      <c r="B875" s="105"/>
      <c r="C875" s="108"/>
      <c r="D875" s="108"/>
      <c r="E875" s="106"/>
      <c r="F875" s="107"/>
      <c r="G875" s="106"/>
      <c r="H875" s="95"/>
      <c r="I875" s="96"/>
    </row>
    <row r="876" spans="1:9" x14ac:dyDescent="0.2">
      <c r="A876" s="105"/>
      <c r="B876" s="105"/>
      <c r="C876" s="108"/>
      <c r="D876" s="108"/>
      <c r="E876" s="106"/>
      <c r="F876" s="107"/>
      <c r="G876" s="106"/>
      <c r="H876" s="95"/>
      <c r="I876" s="96"/>
    </row>
    <row r="877" spans="1:9" x14ac:dyDescent="0.2">
      <c r="A877" s="63"/>
      <c r="B877" s="63"/>
      <c r="C877" s="108"/>
      <c r="D877" s="108"/>
      <c r="E877" s="106"/>
      <c r="F877" s="107"/>
      <c r="G877" s="106"/>
      <c r="H877" s="95"/>
      <c r="I877" s="96"/>
    </row>
    <row r="878" spans="1:9" x14ac:dyDescent="0.2">
      <c r="A878" s="63"/>
      <c r="B878" s="63"/>
      <c r="C878" s="108"/>
      <c r="D878" s="108"/>
      <c r="E878" s="106"/>
      <c r="F878" s="107"/>
      <c r="G878" s="106"/>
      <c r="H878" s="95"/>
      <c r="I878" s="96"/>
    </row>
    <row r="879" spans="1:9" x14ac:dyDescent="0.2">
      <c r="A879" s="63"/>
      <c r="B879" s="63"/>
      <c r="C879" s="108"/>
      <c r="D879" s="108"/>
      <c r="E879" s="106"/>
      <c r="F879" s="107"/>
      <c r="G879" s="106"/>
      <c r="H879" s="95"/>
      <c r="I879" s="96"/>
    </row>
    <row r="880" spans="1:9" x14ac:dyDescent="0.2">
      <c r="A880" s="63"/>
      <c r="B880" s="63"/>
      <c r="C880" s="105"/>
      <c r="D880" s="105"/>
      <c r="E880" s="106"/>
      <c r="F880" s="107"/>
      <c r="G880" s="106"/>
      <c r="H880" s="95"/>
      <c r="I880" s="96"/>
    </row>
    <row r="881" spans="1:9" x14ac:dyDescent="0.2">
      <c r="A881" s="63"/>
      <c r="B881" s="63"/>
      <c r="C881" s="63"/>
      <c r="D881" s="63"/>
      <c r="E881" s="99"/>
      <c r="F881" s="100"/>
      <c r="G881" s="99"/>
      <c r="H881" s="95"/>
      <c r="I881" s="96"/>
    </row>
    <row r="882" spans="1:9" x14ac:dyDescent="0.2">
      <c r="A882" s="63"/>
      <c r="B882" s="63"/>
      <c r="C882" s="63"/>
      <c r="D882" s="63"/>
      <c r="E882" s="99"/>
      <c r="F882" s="100"/>
      <c r="G882" s="99"/>
      <c r="H882" s="95"/>
      <c r="I882" s="96"/>
    </row>
    <row r="883" spans="1:9" x14ac:dyDescent="0.2">
      <c r="A883" s="63"/>
      <c r="B883" s="63"/>
      <c r="C883" s="63"/>
      <c r="D883" s="63"/>
      <c r="E883" s="99"/>
      <c r="F883" s="100"/>
      <c r="G883" s="99"/>
      <c r="H883" s="95"/>
      <c r="I883" s="96"/>
    </row>
    <row r="884" spans="1:9" x14ac:dyDescent="0.2">
      <c r="A884" s="63"/>
      <c r="B884" s="63"/>
      <c r="C884" s="63"/>
      <c r="D884" s="63"/>
      <c r="E884" s="99"/>
      <c r="F884" s="100"/>
      <c r="G884" s="99"/>
      <c r="H884" s="95"/>
      <c r="I884" s="96"/>
    </row>
    <row r="885" spans="1:9" x14ac:dyDescent="0.2">
      <c r="A885" s="63"/>
      <c r="B885" s="63"/>
      <c r="C885" s="63"/>
      <c r="D885" s="63"/>
      <c r="E885" s="99"/>
      <c r="F885" s="100"/>
      <c r="G885" s="99"/>
      <c r="H885" s="95"/>
      <c r="I885" s="96"/>
    </row>
    <row r="886" spans="1:9" x14ac:dyDescent="0.2">
      <c r="E886" s="96"/>
      <c r="F886" s="95"/>
      <c r="G886" s="96"/>
      <c r="H886" s="95"/>
      <c r="I886" s="96"/>
    </row>
    <row r="887" spans="1:9" x14ac:dyDescent="0.2">
      <c r="E887" s="96"/>
      <c r="F887" s="95"/>
      <c r="G887" s="96"/>
      <c r="H887" s="95"/>
      <c r="I887" s="96"/>
    </row>
    <row r="888" spans="1:9" x14ac:dyDescent="0.2">
      <c r="E888" s="96"/>
      <c r="F888" s="95"/>
      <c r="G888" s="96"/>
      <c r="H888" s="95"/>
      <c r="I888" s="96"/>
    </row>
    <row r="889" spans="1:9" x14ac:dyDescent="0.2">
      <c r="E889" s="96"/>
      <c r="F889" s="95"/>
      <c r="G889" s="96"/>
      <c r="H889" s="95"/>
      <c r="I889" s="96"/>
    </row>
    <row r="890" spans="1:9" x14ac:dyDescent="0.2">
      <c r="E890" s="96"/>
      <c r="F890" s="95"/>
      <c r="G890" s="96"/>
      <c r="H890" s="95"/>
      <c r="I890" s="96"/>
    </row>
    <row r="891" spans="1:9" x14ac:dyDescent="0.2">
      <c r="E891" s="96"/>
      <c r="F891" s="95"/>
      <c r="G891" s="96"/>
      <c r="H891" s="95"/>
      <c r="I891" s="96"/>
    </row>
    <row r="892" spans="1:9" x14ac:dyDescent="0.2">
      <c r="E892" s="96"/>
      <c r="F892" s="95"/>
      <c r="G892" s="96"/>
      <c r="H892" s="95"/>
      <c r="I892" s="96"/>
    </row>
    <row r="893" spans="1:9" x14ac:dyDescent="0.2">
      <c r="E893" s="96"/>
      <c r="F893" s="95"/>
      <c r="G893" s="96"/>
      <c r="H893" s="95"/>
      <c r="I893" s="96"/>
    </row>
    <row r="894" spans="1:9" x14ac:dyDescent="0.2">
      <c r="E894" s="96"/>
      <c r="F894" s="95"/>
      <c r="G894" s="96"/>
      <c r="H894" s="95"/>
      <c r="I894" s="96"/>
    </row>
    <row r="895" spans="1:9" x14ac:dyDescent="0.2">
      <c r="E895" s="96"/>
      <c r="F895" s="95"/>
      <c r="G895" s="96"/>
      <c r="H895" s="95"/>
      <c r="I895" s="96"/>
    </row>
    <row r="896" spans="1:9" x14ac:dyDescent="0.2">
      <c r="E896" s="96"/>
      <c r="F896" s="95"/>
      <c r="G896" s="96"/>
      <c r="H896" s="95"/>
      <c r="I896" s="96"/>
    </row>
    <row r="897" spans="5:9" x14ac:dyDescent="0.2">
      <c r="E897" s="96"/>
      <c r="F897" s="95"/>
      <c r="G897" s="96"/>
      <c r="H897" s="95"/>
      <c r="I897" s="96"/>
    </row>
    <row r="898" spans="5:9" x14ac:dyDescent="0.2">
      <c r="E898" s="96"/>
      <c r="F898" s="95"/>
      <c r="G898" s="96"/>
      <c r="H898" s="95"/>
      <c r="I898" s="96"/>
    </row>
    <row r="899" spans="5:9" x14ac:dyDescent="0.2">
      <c r="E899" s="96"/>
      <c r="F899" s="95"/>
      <c r="G899" s="96"/>
      <c r="H899" s="95"/>
      <c r="I899" s="96"/>
    </row>
    <row r="900" spans="5:9" x14ac:dyDescent="0.2">
      <c r="E900" s="96"/>
      <c r="F900" s="95"/>
      <c r="G900" s="96"/>
      <c r="H900" s="95"/>
      <c r="I900" s="96"/>
    </row>
    <row r="901" spans="5:9" x14ac:dyDescent="0.2">
      <c r="E901" s="96"/>
      <c r="F901" s="95"/>
      <c r="G901" s="96"/>
      <c r="H901" s="95"/>
      <c r="I901" s="96"/>
    </row>
    <row r="902" spans="5:9" x14ac:dyDescent="0.2">
      <c r="E902" s="96"/>
      <c r="F902" s="95"/>
      <c r="G902" s="96"/>
      <c r="H902" s="95"/>
      <c r="I902" s="96"/>
    </row>
    <row r="903" spans="5:9" x14ac:dyDescent="0.2">
      <c r="E903" s="96"/>
      <c r="F903" s="95"/>
      <c r="G903" s="96"/>
      <c r="H903" s="95"/>
      <c r="I903" s="96"/>
    </row>
    <row r="904" spans="5:9" x14ac:dyDescent="0.2">
      <c r="E904" s="96"/>
      <c r="F904" s="95"/>
      <c r="G904" s="96"/>
      <c r="H904" s="95"/>
      <c r="I904" s="96"/>
    </row>
    <row r="905" spans="5:9" x14ac:dyDescent="0.2">
      <c r="E905" s="96"/>
      <c r="F905" s="95"/>
      <c r="G905" s="96"/>
      <c r="H905" s="95"/>
      <c r="I905" s="96"/>
    </row>
    <row r="906" spans="5:9" x14ac:dyDescent="0.2">
      <c r="E906" s="96"/>
      <c r="F906" s="95"/>
      <c r="G906" s="96"/>
      <c r="H906" s="95"/>
      <c r="I906" s="96"/>
    </row>
    <row r="907" spans="5:9" x14ac:dyDescent="0.2">
      <c r="E907" s="96"/>
      <c r="F907" s="95"/>
      <c r="G907" s="96"/>
      <c r="H907" s="95"/>
      <c r="I907" s="96"/>
    </row>
    <row r="908" spans="5:9" x14ac:dyDescent="0.2">
      <c r="E908" s="96"/>
      <c r="F908" s="95"/>
      <c r="G908" s="96"/>
      <c r="H908" s="95"/>
      <c r="I908" s="96"/>
    </row>
    <row r="909" spans="5:9" x14ac:dyDescent="0.2">
      <c r="E909" s="96"/>
      <c r="F909" s="95"/>
      <c r="G909" s="96"/>
      <c r="H909" s="95"/>
      <c r="I909" s="96"/>
    </row>
    <row r="910" spans="5:9" x14ac:dyDescent="0.2">
      <c r="E910" s="96"/>
      <c r="F910" s="95"/>
      <c r="G910" s="96"/>
      <c r="H910" s="95"/>
      <c r="I910" s="96"/>
    </row>
    <row r="911" spans="5:9" x14ac:dyDescent="0.2">
      <c r="E911" s="96"/>
      <c r="F911" s="95"/>
      <c r="G911" s="96"/>
      <c r="H911" s="95"/>
      <c r="I911" s="96"/>
    </row>
    <row r="912" spans="5:9" x14ac:dyDescent="0.2">
      <c r="E912" s="96"/>
      <c r="F912" s="95"/>
      <c r="G912" s="96"/>
      <c r="H912" s="95"/>
      <c r="I912" s="96"/>
    </row>
    <row r="913" spans="5:9" x14ac:dyDescent="0.2">
      <c r="E913" s="96"/>
      <c r="F913" s="95"/>
      <c r="G913" s="96"/>
      <c r="H913" s="95"/>
      <c r="I913" s="96"/>
    </row>
    <row r="914" spans="5:9" x14ac:dyDescent="0.2">
      <c r="E914" s="96"/>
      <c r="F914" s="95"/>
      <c r="G914" s="96"/>
      <c r="H914" s="95"/>
      <c r="I914" s="96"/>
    </row>
    <row r="915" spans="5:9" x14ac:dyDescent="0.2">
      <c r="E915" s="96"/>
      <c r="F915" s="95"/>
      <c r="G915" s="96"/>
      <c r="H915" s="95"/>
      <c r="I915" s="96"/>
    </row>
    <row r="916" spans="5:9" x14ac:dyDescent="0.2">
      <c r="E916" s="96"/>
      <c r="F916" s="95"/>
      <c r="G916" s="96"/>
      <c r="H916" s="95"/>
      <c r="I916" s="96"/>
    </row>
    <row r="917" spans="5:9" x14ac:dyDescent="0.2">
      <c r="E917" s="96"/>
      <c r="F917" s="95"/>
      <c r="G917" s="96"/>
      <c r="H917" s="95"/>
      <c r="I917" s="96"/>
    </row>
    <row r="918" spans="5:9" x14ac:dyDescent="0.2">
      <c r="E918" s="96"/>
      <c r="F918" s="95"/>
      <c r="G918" s="96"/>
      <c r="H918" s="95"/>
      <c r="I918" s="96"/>
    </row>
    <row r="919" spans="5:9" x14ac:dyDescent="0.2">
      <c r="E919" s="96"/>
      <c r="F919" s="95"/>
      <c r="G919" s="96"/>
      <c r="H919" s="95"/>
      <c r="I919" s="96"/>
    </row>
    <row r="920" spans="5:9" x14ac:dyDescent="0.2">
      <c r="E920" s="96"/>
      <c r="F920" s="95"/>
      <c r="G920" s="96"/>
      <c r="H920" s="95"/>
      <c r="I920" s="96"/>
    </row>
    <row r="921" spans="5:9" x14ac:dyDescent="0.2">
      <c r="E921" s="96"/>
      <c r="F921" s="95"/>
      <c r="G921" s="96"/>
      <c r="H921" s="95"/>
      <c r="I921" s="96"/>
    </row>
    <row r="922" spans="5:9" x14ac:dyDescent="0.2">
      <c r="E922" s="96"/>
      <c r="F922" s="95"/>
      <c r="G922" s="96"/>
      <c r="H922" s="95"/>
      <c r="I922" s="96"/>
    </row>
    <row r="923" spans="5:9" x14ac:dyDescent="0.2">
      <c r="E923" s="96"/>
      <c r="F923" s="95"/>
      <c r="G923" s="96"/>
      <c r="H923" s="95"/>
      <c r="I923" s="96"/>
    </row>
    <row r="924" spans="5:9" x14ac:dyDescent="0.2">
      <c r="E924" s="96"/>
      <c r="F924" s="95"/>
      <c r="G924" s="96"/>
      <c r="H924" s="95"/>
      <c r="I924" s="96"/>
    </row>
    <row r="925" spans="5:9" x14ac:dyDescent="0.2">
      <c r="E925" s="96"/>
      <c r="F925" s="95"/>
      <c r="G925" s="96"/>
      <c r="H925" s="95"/>
      <c r="I925" s="96"/>
    </row>
    <row r="926" spans="5:9" x14ac:dyDescent="0.2">
      <c r="E926" s="96"/>
      <c r="F926" s="95"/>
      <c r="G926" s="96"/>
      <c r="H926" s="95"/>
      <c r="I926" s="96"/>
    </row>
    <row r="927" spans="5:9" x14ac:dyDescent="0.2">
      <c r="E927" s="96"/>
      <c r="F927" s="95"/>
      <c r="G927" s="96"/>
      <c r="H927" s="95"/>
      <c r="I927" s="96"/>
    </row>
    <row r="928" spans="5:9" x14ac:dyDescent="0.2">
      <c r="E928" s="96"/>
      <c r="F928" s="95"/>
      <c r="G928" s="96"/>
      <c r="H928" s="95"/>
      <c r="I928" s="96"/>
    </row>
    <row r="929" spans="5:9" x14ac:dyDescent="0.2">
      <c r="E929" s="96"/>
      <c r="F929" s="95"/>
      <c r="G929" s="96"/>
      <c r="H929" s="95"/>
      <c r="I929" s="96"/>
    </row>
    <row r="930" spans="5:9" x14ac:dyDescent="0.2">
      <c r="E930" s="96"/>
      <c r="F930" s="95"/>
      <c r="G930" s="96"/>
      <c r="H930" s="95"/>
      <c r="I930" s="96"/>
    </row>
    <row r="931" spans="5:9" x14ac:dyDescent="0.2">
      <c r="E931" s="96"/>
      <c r="F931" s="95"/>
      <c r="G931" s="96"/>
      <c r="H931" s="95"/>
      <c r="I931" s="96"/>
    </row>
    <row r="932" spans="5:9" x14ac:dyDescent="0.2">
      <c r="E932" s="96"/>
      <c r="F932" s="95"/>
      <c r="G932" s="96"/>
      <c r="H932" s="95"/>
      <c r="I932" s="96"/>
    </row>
    <row r="933" spans="5:9" x14ac:dyDescent="0.2">
      <c r="E933" s="96"/>
      <c r="F933" s="95"/>
      <c r="G933" s="96"/>
      <c r="H933" s="95"/>
      <c r="I933" s="96"/>
    </row>
    <row r="934" spans="5:9" x14ac:dyDescent="0.2">
      <c r="E934" s="96"/>
      <c r="F934" s="95"/>
      <c r="G934" s="96"/>
      <c r="H934" s="95"/>
      <c r="I934" s="96"/>
    </row>
    <row r="935" spans="5:9" x14ac:dyDescent="0.2">
      <c r="E935" s="96"/>
      <c r="F935" s="95"/>
      <c r="G935" s="96"/>
      <c r="H935" s="95"/>
      <c r="I935" s="96"/>
    </row>
    <row r="936" spans="5:9" x14ac:dyDescent="0.2">
      <c r="E936" s="96"/>
      <c r="F936" s="95"/>
      <c r="G936" s="96"/>
      <c r="H936" s="95"/>
      <c r="I936" s="96"/>
    </row>
    <row r="937" spans="5:9" x14ac:dyDescent="0.2">
      <c r="E937" s="96"/>
      <c r="F937" s="95"/>
      <c r="G937" s="96"/>
      <c r="H937" s="95"/>
      <c r="I937" s="96"/>
    </row>
    <row r="938" spans="5:9" x14ac:dyDescent="0.2">
      <c r="E938" s="96"/>
      <c r="F938" s="95"/>
      <c r="G938" s="96"/>
      <c r="H938" s="95"/>
      <c r="I938" s="96"/>
    </row>
    <row r="939" spans="5:9" x14ac:dyDescent="0.2">
      <c r="E939" s="96"/>
      <c r="F939" s="95"/>
      <c r="G939" s="96"/>
      <c r="H939" s="95"/>
      <c r="I939" s="96"/>
    </row>
    <row r="940" spans="5:9" x14ac:dyDescent="0.2">
      <c r="E940" s="96"/>
      <c r="F940" s="95"/>
      <c r="G940" s="96"/>
      <c r="H940" s="95"/>
      <c r="I940" s="96"/>
    </row>
    <row r="941" spans="5:9" x14ac:dyDescent="0.2">
      <c r="E941" s="96"/>
      <c r="F941" s="95"/>
      <c r="G941" s="96"/>
      <c r="H941" s="95"/>
      <c r="I941" s="96"/>
    </row>
    <row r="942" spans="5:9" x14ac:dyDescent="0.2">
      <c r="E942" s="96"/>
      <c r="F942" s="95"/>
      <c r="G942" s="96"/>
      <c r="H942" s="95"/>
      <c r="I942" s="96"/>
    </row>
    <row r="943" spans="5:9" x14ac:dyDescent="0.2">
      <c r="E943" s="96"/>
      <c r="F943" s="95"/>
      <c r="G943" s="96"/>
      <c r="H943" s="95"/>
      <c r="I943" s="96"/>
    </row>
    <row r="944" spans="5:9" x14ac:dyDescent="0.2">
      <c r="E944" s="96"/>
      <c r="F944" s="95"/>
      <c r="G944" s="96"/>
      <c r="H944" s="95"/>
      <c r="I944" s="96"/>
    </row>
    <row r="945" spans="5:9" x14ac:dyDescent="0.2">
      <c r="E945" s="96"/>
      <c r="F945" s="95"/>
      <c r="G945" s="96"/>
      <c r="H945" s="95"/>
      <c r="I945" s="96"/>
    </row>
    <row r="946" spans="5:9" x14ac:dyDescent="0.2">
      <c r="E946" s="96"/>
      <c r="F946" s="95"/>
      <c r="G946" s="96"/>
      <c r="H946" s="95"/>
      <c r="I946" s="96"/>
    </row>
    <row r="947" spans="5:9" x14ac:dyDescent="0.2">
      <c r="E947" s="96"/>
      <c r="F947" s="95"/>
      <c r="G947" s="96"/>
      <c r="H947" s="95"/>
      <c r="I947" s="96"/>
    </row>
    <row r="948" spans="5:9" x14ac:dyDescent="0.2">
      <c r="E948" s="96"/>
      <c r="F948" s="95"/>
      <c r="G948" s="96"/>
      <c r="H948" s="95"/>
      <c r="I948" s="96"/>
    </row>
    <row r="949" spans="5:9" x14ac:dyDescent="0.2">
      <c r="E949" s="96"/>
      <c r="F949" s="95"/>
      <c r="G949" s="96"/>
      <c r="H949" s="95"/>
      <c r="I949" s="96"/>
    </row>
    <row r="950" spans="5:9" x14ac:dyDescent="0.2">
      <c r="E950" s="96"/>
      <c r="F950" s="95"/>
      <c r="G950" s="96"/>
      <c r="H950" s="95"/>
      <c r="I950" s="96"/>
    </row>
    <row r="951" spans="5:9" x14ac:dyDescent="0.2">
      <c r="E951" s="96"/>
      <c r="F951" s="95"/>
      <c r="G951" s="96"/>
      <c r="H951" s="95"/>
      <c r="I951" s="96"/>
    </row>
    <row r="952" spans="5:9" x14ac:dyDescent="0.2">
      <c r="E952" s="96"/>
      <c r="F952" s="95"/>
      <c r="G952" s="96"/>
      <c r="H952" s="95"/>
      <c r="I952" s="96"/>
    </row>
    <row r="953" spans="5:9" x14ac:dyDescent="0.2">
      <c r="E953" s="96"/>
      <c r="F953" s="95"/>
      <c r="G953" s="96"/>
      <c r="H953" s="95"/>
      <c r="I953" s="96"/>
    </row>
    <row r="954" spans="5:9" x14ac:dyDescent="0.2">
      <c r="E954" s="96"/>
      <c r="F954" s="95"/>
      <c r="G954" s="96"/>
      <c r="H954" s="95"/>
      <c r="I954" s="96"/>
    </row>
    <row r="955" spans="5:9" x14ac:dyDescent="0.2">
      <c r="E955" s="96"/>
      <c r="F955" s="95"/>
      <c r="G955" s="96"/>
      <c r="H955" s="95"/>
      <c r="I955" s="96"/>
    </row>
    <row r="956" spans="5:9" x14ac:dyDescent="0.2">
      <c r="E956" s="96"/>
      <c r="F956" s="95"/>
      <c r="G956" s="96"/>
      <c r="H956" s="95"/>
      <c r="I956" s="96"/>
    </row>
    <row r="957" spans="5:9" x14ac:dyDescent="0.2">
      <c r="E957" s="96"/>
      <c r="F957" s="95"/>
      <c r="G957" s="96"/>
      <c r="H957" s="95"/>
      <c r="I957" s="96"/>
    </row>
    <row r="958" spans="5:9" x14ac:dyDescent="0.2">
      <c r="E958" s="96"/>
      <c r="F958" s="95"/>
      <c r="G958" s="96"/>
      <c r="H958" s="95"/>
      <c r="I958" s="96"/>
    </row>
    <row r="959" spans="5:9" x14ac:dyDescent="0.2">
      <c r="E959" s="96"/>
      <c r="F959" s="95"/>
      <c r="G959" s="96"/>
      <c r="H959" s="95"/>
      <c r="I959" s="96"/>
    </row>
    <row r="960" spans="5:9" x14ac:dyDescent="0.2">
      <c r="E960" s="96"/>
      <c r="F960" s="95"/>
      <c r="G960" s="96"/>
      <c r="H960" s="95"/>
      <c r="I960" s="96"/>
    </row>
    <row r="961" spans="5:9" x14ac:dyDescent="0.2">
      <c r="E961" s="96"/>
      <c r="F961" s="95"/>
      <c r="G961" s="96"/>
      <c r="H961" s="95"/>
      <c r="I961" s="96"/>
    </row>
    <row r="962" spans="5:9" x14ac:dyDescent="0.2">
      <c r="E962" s="96"/>
      <c r="F962" s="95"/>
      <c r="G962" s="96"/>
      <c r="H962" s="95"/>
      <c r="I962" s="96"/>
    </row>
    <row r="963" spans="5:9" x14ac:dyDescent="0.2">
      <c r="E963" s="96"/>
      <c r="F963" s="95"/>
      <c r="G963" s="96"/>
      <c r="H963" s="95"/>
      <c r="I963" s="96"/>
    </row>
    <row r="964" spans="5:9" x14ac:dyDescent="0.2">
      <c r="E964" s="96"/>
      <c r="F964" s="95"/>
      <c r="G964" s="96"/>
      <c r="H964" s="95"/>
      <c r="I964" s="96"/>
    </row>
    <row r="965" spans="5:9" x14ac:dyDescent="0.2">
      <c r="E965" s="96"/>
      <c r="F965" s="95"/>
      <c r="G965" s="96"/>
      <c r="H965" s="95"/>
      <c r="I965" s="96"/>
    </row>
    <row r="966" spans="5:9" x14ac:dyDescent="0.2">
      <c r="E966" s="96"/>
      <c r="F966" s="95"/>
      <c r="G966" s="96"/>
      <c r="H966" s="95"/>
      <c r="I966" s="96"/>
    </row>
    <row r="967" spans="5:9" x14ac:dyDescent="0.2">
      <c r="E967" s="96"/>
      <c r="F967" s="95"/>
      <c r="G967" s="96"/>
      <c r="H967" s="95"/>
      <c r="I967" s="96"/>
    </row>
    <row r="968" spans="5:9" x14ac:dyDescent="0.2">
      <c r="E968" s="96"/>
      <c r="F968" s="95"/>
      <c r="G968" s="96"/>
      <c r="H968" s="95"/>
      <c r="I968" s="96"/>
    </row>
    <row r="969" spans="5:9" x14ac:dyDescent="0.2">
      <c r="E969" s="96"/>
      <c r="F969" s="95"/>
      <c r="G969" s="96"/>
      <c r="H969" s="95"/>
      <c r="I969" s="96"/>
    </row>
    <row r="970" spans="5:9" x14ac:dyDescent="0.2">
      <c r="E970" s="96"/>
      <c r="F970" s="95"/>
      <c r="G970" s="96"/>
      <c r="H970" s="95"/>
      <c r="I970" s="96"/>
    </row>
    <row r="971" spans="5:9" x14ac:dyDescent="0.2">
      <c r="E971" s="96"/>
      <c r="F971" s="95"/>
      <c r="G971" s="96"/>
      <c r="H971" s="95"/>
      <c r="I971" s="96"/>
    </row>
    <row r="972" spans="5:9" x14ac:dyDescent="0.2">
      <c r="E972" s="96"/>
      <c r="F972" s="95"/>
      <c r="G972" s="96"/>
      <c r="H972" s="95"/>
      <c r="I972" s="96"/>
    </row>
    <row r="973" spans="5:9" x14ac:dyDescent="0.2">
      <c r="E973" s="96"/>
      <c r="F973" s="95"/>
      <c r="G973" s="96"/>
      <c r="H973" s="95"/>
      <c r="I973" s="96"/>
    </row>
    <row r="974" spans="5:9" x14ac:dyDescent="0.2">
      <c r="E974" s="96"/>
      <c r="F974" s="95"/>
      <c r="G974" s="96"/>
      <c r="H974" s="95"/>
      <c r="I974" s="96"/>
    </row>
    <row r="975" spans="5:9" x14ac:dyDescent="0.2">
      <c r="E975" s="96"/>
      <c r="F975" s="95"/>
      <c r="G975" s="96"/>
      <c r="H975" s="95"/>
      <c r="I975" s="96"/>
    </row>
    <row r="976" spans="5:9" x14ac:dyDescent="0.2">
      <c r="E976" s="96"/>
      <c r="F976" s="95"/>
      <c r="G976" s="96"/>
      <c r="H976" s="95"/>
      <c r="I976" s="96"/>
    </row>
    <row r="977" spans="5:9" x14ac:dyDescent="0.2">
      <c r="E977" s="96"/>
      <c r="F977" s="95"/>
      <c r="G977" s="96"/>
      <c r="H977" s="95"/>
      <c r="I977" s="96"/>
    </row>
    <row r="978" spans="5:9" x14ac:dyDescent="0.2">
      <c r="E978" s="96"/>
      <c r="F978" s="95"/>
      <c r="G978" s="96"/>
      <c r="H978" s="95"/>
      <c r="I978" s="96"/>
    </row>
    <row r="979" spans="5:9" x14ac:dyDescent="0.2">
      <c r="E979" s="96"/>
      <c r="F979" s="95"/>
      <c r="G979" s="96"/>
      <c r="H979" s="95"/>
      <c r="I979" s="96"/>
    </row>
    <row r="980" spans="5:9" x14ac:dyDescent="0.2">
      <c r="E980" s="96"/>
      <c r="F980" s="95"/>
      <c r="G980" s="96"/>
      <c r="H980" s="95"/>
      <c r="I980" s="96"/>
    </row>
    <row r="981" spans="5:9" x14ac:dyDescent="0.2">
      <c r="E981" s="96"/>
      <c r="F981" s="95"/>
      <c r="G981" s="96"/>
      <c r="H981" s="95"/>
      <c r="I981" s="96"/>
    </row>
    <row r="982" spans="5:9" x14ac:dyDescent="0.2">
      <c r="E982" s="96"/>
      <c r="F982" s="95"/>
      <c r="G982" s="96"/>
      <c r="H982" s="95"/>
      <c r="I982" s="96"/>
    </row>
    <row r="983" spans="5:9" x14ac:dyDescent="0.2">
      <c r="E983" s="96"/>
      <c r="F983" s="95"/>
      <c r="G983" s="96"/>
      <c r="H983" s="95"/>
      <c r="I983" s="96"/>
    </row>
    <row r="984" spans="5:9" x14ac:dyDescent="0.2">
      <c r="E984" s="96"/>
      <c r="F984" s="95"/>
      <c r="G984" s="96"/>
      <c r="H984" s="95"/>
      <c r="I984" s="96"/>
    </row>
    <row r="985" spans="5:9" x14ac:dyDescent="0.2">
      <c r="E985" s="96"/>
      <c r="F985" s="95"/>
      <c r="G985" s="96"/>
      <c r="H985" s="95"/>
      <c r="I985" s="96"/>
    </row>
    <row r="986" spans="5:9" x14ac:dyDescent="0.2">
      <c r="E986" s="96"/>
      <c r="F986" s="95"/>
      <c r="G986" s="96"/>
      <c r="H986" s="95"/>
      <c r="I986" s="96"/>
    </row>
    <row r="987" spans="5:9" x14ac:dyDescent="0.2">
      <c r="E987" s="96"/>
      <c r="F987" s="95"/>
      <c r="G987" s="96"/>
      <c r="H987" s="95"/>
      <c r="I987" s="96"/>
    </row>
    <row r="988" spans="5:9" x14ac:dyDescent="0.2">
      <c r="E988" s="96"/>
      <c r="F988" s="95"/>
      <c r="G988" s="96"/>
      <c r="H988" s="95"/>
      <c r="I988" s="96"/>
    </row>
    <row r="989" spans="5:9" x14ac:dyDescent="0.2">
      <c r="E989" s="96"/>
      <c r="F989" s="95"/>
      <c r="G989" s="96"/>
      <c r="H989" s="95"/>
      <c r="I989" s="96"/>
    </row>
    <row r="990" spans="5:9" x14ac:dyDescent="0.2">
      <c r="E990" s="96"/>
      <c r="F990" s="95"/>
      <c r="G990" s="96"/>
      <c r="H990" s="95"/>
      <c r="I990" s="96"/>
    </row>
    <row r="991" spans="5:9" x14ac:dyDescent="0.2">
      <c r="E991" s="96"/>
      <c r="F991" s="95"/>
      <c r="G991" s="96"/>
      <c r="H991" s="95"/>
      <c r="I991" s="96"/>
    </row>
    <row r="992" spans="5:9" x14ac:dyDescent="0.2">
      <c r="E992" s="96"/>
      <c r="F992" s="95"/>
      <c r="G992" s="96"/>
      <c r="H992" s="95"/>
      <c r="I992" s="96"/>
    </row>
    <row r="993" spans="5:9" x14ac:dyDescent="0.2">
      <c r="E993" s="96"/>
      <c r="F993" s="95"/>
      <c r="G993" s="96"/>
      <c r="H993" s="95"/>
      <c r="I993" s="96"/>
    </row>
    <row r="994" spans="5:9" x14ac:dyDescent="0.2">
      <c r="E994" s="96"/>
      <c r="F994" s="95"/>
      <c r="G994" s="96"/>
      <c r="H994" s="95"/>
      <c r="I994" s="96"/>
    </row>
    <row r="995" spans="5:9" x14ac:dyDescent="0.2">
      <c r="E995" s="96"/>
      <c r="F995" s="95"/>
      <c r="G995" s="96"/>
      <c r="H995" s="95"/>
      <c r="I995" s="96"/>
    </row>
    <row r="996" spans="5:9" x14ac:dyDescent="0.2">
      <c r="E996" s="96"/>
      <c r="F996" s="95"/>
      <c r="G996" s="96"/>
      <c r="H996" s="95"/>
      <c r="I996" s="96"/>
    </row>
    <row r="997" spans="5:9" x14ac:dyDescent="0.2">
      <c r="E997" s="96"/>
      <c r="F997" s="95"/>
      <c r="G997" s="96"/>
      <c r="H997" s="95"/>
      <c r="I997" s="96"/>
    </row>
    <row r="998" spans="5:9" x14ac:dyDescent="0.2">
      <c r="E998" s="96"/>
      <c r="F998" s="95"/>
      <c r="G998" s="96"/>
      <c r="H998" s="95"/>
      <c r="I998" s="96"/>
    </row>
    <row r="999" spans="5:9" x14ac:dyDescent="0.2">
      <c r="E999" s="96"/>
      <c r="F999" s="95"/>
      <c r="G999" s="96"/>
      <c r="H999" s="95"/>
      <c r="I999" s="96"/>
    </row>
    <row r="1000" spans="5:9" x14ac:dyDescent="0.2">
      <c r="E1000" s="96"/>
      <c r="F1000" s="95"/>
      <c r="G1000" s="96"/>
      <c r="H1000" s="95"/>
      <c r="I1000" s="96"/>
    </row>
    <row r="1001" spans="5:9" x14ac:dyDescent="0.2">
      <c r="E1001" s="96"/>
      <c r="F1001" s="95"/>
      <c r="G1001" s="96"/>
      <c r="H1001" s="95"/>
      <c r="I1001" s="96"/>
    </row>
    <row r="1002" spans="5:9" x14ac:dyDescent="0.2">
      <c r="E1002" s="96"/>
      <c r="F1002" s="95"/>
      <c r="G1002" s="96"/>
      <c r="H1002" s="95"/>
      <c r="I1002" s="96"/>
    </row>
    <row r="1003" spans="5:9" x14ac:dyDescent="0.2">
      <c r="E1003" s="96"/>
      <c r="F1003" s="95"/>
      <c r="G1003" s="96"/>
      <c r="H1003" s="95"/>
      <c r="I1003" s="96"/>
    </row>
    <row r="1004" spans="5:9" x14ac:dyDescent="0.2">
      <c r="E1004" s="96"/>
      <c r="F1004" s="95"/>
      <c r="G1004" s="96"/>
      <c r="H1004" s="95"/>
      <c r="I1004" s="96"/>
    </row>
    <row r="1005" spans="5:9" x14ac:dyDescent="0.2">
      <c r="E1005" s="96"/>
      <c r="F1005" s="95"/>
      <c r="G1005" s="96"/>
      <c r="H1005" s="95"/>
      <c r="I1005" s="96"/>
    </row>
    <row r="1006" spans="5:9" x14ac:dyDescent="0.2">
      <c r="E1006" s="96"/>
      <c r="F1006" s="95"/>
      <c r="G1006" s="96"/>
      <c r="H1006" s="95"/>
      <c r="I1006" s="96"/>
    </row>
    <row r="1007" spans="5:9" x14ac:dyDescent="0.2">
      <c r="E1007" s="96"/>
      <c r="F1007" s="95"/>
      <c r="G1007" s="96"/>
      <c r="H1007" s="95"/>
      <c r="I1007" s="96"/>
    </row>
    <row r="1008" spans="5:9" x14ac:dyDescent="0.2">
      <c r="E1008" s="96"/>
      <c r="F1008" s="95"/>
      <c r="G1008" s="96"/>
      <c r="H1008" s="95"/>
      <c r="I1008" s="96"/>
    </row>
    <row r="1009" spans="5:9" x14ac:dyDescent="0.2">
      <c r="E1009" s="96"/>
      <c r="F1009" s="95"/>
      <c r="G1009" s="96"/>
      <c r="H1009" s="95"/>
      <c r="I1009" s="96"/>
    </row>
    <row r="1010" spans="5:9" x14ac:dyDescent="0.2">
      <c r="E1010" s="96"/>
      <c r="F1010" s="95"/>
      <c r="G1010" s="96"/>
      <c r="H1010" s="95"/>
      <c r="I1010" s="96"/>
    </row>
    <row r="1011" spans="5:9" x14ac:dyDescent="0.2">
      <c r="E1011" s="96"/>
      <c r="F1011" s="95"/>
      <c r="G1011" s="96"/>
      <c r="H1011" s="95"/>
      <c r="I1011" s="96"/>
    </row>
    <row r="1012" spans="5:9" x14ac:dyDescent="0.2">
      <c r="E1012" s="96"/>
      <c r="F1012" s="95"/>
      <c r="G1012" s="96"/>
      <c r="H1012" s="95"/>
      <c r="I1012" s="96"/>
    </row>
    <row r="1013" spans="5:9" x14ac:dyDescent="0.2">
      <c r="E1013" s="96"/>
      <c r="F1013" s="95"/>
      <c r="G1013" s="96"/>
      <c r="H1013" s="95"/>
      <c r="I1013" s="96"/>
    </row>
    <row r="1014" spans="5:9" x14ac:dyDescent="0.2">
      <c r="E1014" s="96"/>
      <c r="F1014" s="95"/>
      <c r="G1014" s="96"/>
      <c r="H1014" s="95"/>
      <c r="I1014" s="96"/>
    </row>
    <row r="1015" spans="5:9" x14ac:dyDescent="0.2">
      <c r="E1015" s="96"/>
      <c r="F1015" s="95"/>
      <c r="G1015" s="96"/>
      <c r="H1015" s="95"/>
      <c r="I1015" s="96"/>
    </row>
    <row r="1016" spans="5:9" x14ac:dyDescent="0.2">
      <c r="E1016" s="96"/>
      <c r="F1016" s="95"/>
      <c r="G1016" s="96"/>
      <c r="H1016" s="95"/>
      <c r="I1016" s="96"/>
    </row>
    <row r="1017" spans="5:9" x14ac:dyDescent="0.2">
      <c r="E1017" s="96"/>
      <c r="F1017" s="95"/>
      <c r="G1017" s="96"/>
      <c r="H1017" s="95"/>
      <c r="I1017" s="96"/>
    </row>
    <row r="1018" spans="5:9" x14ac:dyDescent="0.2">
      <c r="E1018" s="96"/>
      <c r="F1018" s="95"/>
      <c r="G1018" s="96"/>
      <c r="H1018" s="95"/>
      <c r="I1018" s="96"/>
    </row>
    <row r="1019" spans="5:9" x14ac:dyDescent="0.2">
      <c r="E1019" s="96"/>
      <c r="F1019" s="95"/>
      <c r="G1019" s="96"/>
      <c r="H1019" s="95"/>
      <c r="I1019" s="96"/>
    </row>
    <row r="1020" spans="5:9" x14ac:dyDescent="0.2">
      <c r="E1020" s="96"/>
      <c r="F1020" s="95"/>
      <c r="G1020" s="96"/>
      <c r="H1020" s="95"/>
      <c r="I1020" s="96"/>
    </row>
    <row r="1021" spans="5:9" x14ac:dyDescent="0.2">
      <c r="E1021" s="96"/>
      <c r="F1021" s="95"/>
      <c r="G1021" s="96"/>
      <c r="H1021" s="95"/>
      <c r="I1021" s="96"/>
    </row>
    <row r="1022" spans="5:9" x14ac:dyDescent="0.2">
      <c r="E1022" s="96"/>
      <c r="F1022" s="95"/>
      <c r="G1022" s="96"/>
      <c r="H1022" s="95"/>
      <c r="I1022" s="96"/>
    </row>
    <row r="1023" spans="5:9" x14ac:dyDescent="0.2">
      <c r="E1023" s="96"/>
      <c r="F1023" s="95"/>
      <c r="G1023" s="96"/>
      <c r="H1023" s="95"/>
      <c r="I1023" s="96"/>
    </row>
    <row r="1024" spans="5:9" x14ac:dyDescent="0.2">
      <c r="E1024" s="96"/>
      <c r="F1024" s="95"/>
      <c r="G1024" s="96"/>
      <c r="H1024" s="95"/>
      <c r="I1024" s="96"/>
    </row>
    <row r="1025" spans="5:9" x14ac:dyDescent="0.2">
      <c r="E1025" s="96"/>
      <c r="F1025" s="95"/>
      <c r="G1025" s="96"/>
      <c r="H1025" s="95"/>
      <c r="I1025" s="96"/>
    </row>
    <row r="1026" spans="5:9" x14ac:dyDescent="0.2">
      <c r="E1026" s="96"/>
      <c r="F1026" s="95"/>
      <c r="G1026" s="96"/>
      <c r="H1026" s="95"/>
      <c r="I1026" s="96"/>
    </row>
    <row r="1027" spans="5:9" x14ac:dyDescent="0.2">
      <c r="E1027" s="96"/>
      <c r="F1027" s="95"/>
      <c r="G1027" s="96"/>
      <c r="H1027" s="95"/>
      <c r="I1027" s="96"/>
    </row>
    <row r="1028" spans="5:9" x14ac:dyDescent="0.2">
      <c r="E1028" s="96"/>
      <c r="F1028" s="95"/>
      <c r="G1028" s="96"/>
      <c r="H1028" s="95"/>
      <c r="I1028" s="96"/>
    </row>
    <row r="1029" spans="5:9" x14ac:dyDescent="0.2">
      <c r="E1029" s="96"/>
      <c r="F1029" s="95"/>
      <c r="G1029" s="96"/>
      <c r="H1029" s="95"/>
      <c r="I1029" s="96"/>
    </row>
    <row r="1030" spans="5:9" x14ac:dyDescent="0.2">
      <c r="E1030" s="96"/>
      <c r="F1030" s="95"/>
      <c r="G1030" s="96"/>
      <c r="H1030" s="95"/>
      <c r="I1030" s="96"/>
    </row>
    <row r="1031" spans="5:9" x14ac:dyDescent="0.2">
      <c r="E1031" s="96"/>
      <c r="F1031" s="95"/>
      <c r="G1031" s="96"/>
      <c r="H1031" s="95"/>
      <c r="I1031" s="96"/>
    </row>
    <row r="1032" spans="5:9" x14ac:dyDescent="0.2">
      <c r="E1032" s="96"/>
      <c r="F1032" s="95"/>
      <c r="G1032" s="96"/>
      <c r="H1032" s="95"/>
      <c r="I1032" s="96"/>
    </row>
    <row r="1033" spans="5:9" x14ac:dyDescent="0.2">
      <c r="E1033" s="96"/>
      <c r="F1033" s="95"/>
      <c r="G1033" s="96"/>
      <c r="H1033" s="95"/>
      <c r="I1033" s="96"/>
    </row>
    <row r="1034" spans="5:9" x14ac:dyDescent="0.2">
      <c r="E1034" s="96"/>
      <c r="F1034" s="95"/>
      <c r="G1034" s="96"/>
      <c r="H1034" s="95"/>
      <c r="I1034" s="96"/>
    </row>
    <row r="1035" spans="5:9" x14ac:dyDescent="0.2">
      <c r="E1035" s="96"/>
      <c r="F1035" s="95"/>
      <c r="G1035" s="96"/>
      <c r="H1035" s="95"/>
      <c r="I1035" s="96"/>
    </row>
    <row r="1036" spans="5:9" x14ac:dyDescent="0.2">
      <c r="E1036" s="96"/>
      <c r="F1036" s="95"/>
      <c r="G1036" s="96"/>
      <c r="H1036" s="95"/>
      <c r="I1036" s="96"/>
    </row>
    <row r="1037" spans="5:9" x14ac:dyDescent="0.2">
      <c r="E1037" s="96"/>
      <c r="F1037" s="95"/>
      <c r="G1037" s="96"/>
      <c r="H1037" s="95"/>
      <c r="I1037" s="96"/>
    </row>
    <row r="1038" spans="5:9" x14ac:dyDescent="0.2">
      <c r="E1038" s="96"/>
      <c r="F1038" s="95"/>
      <c r="G1038" s="96"/>
      <c r="H1038" s="95"/>
      <c r="I1038" s="96"/>
    </row>
    <row r="1039" spans="5:9" x14ac:dyDescent="0.2">
      <c r="E1039" s="96"/>
      <c r="F1039" s="95"/>
      <c r="G1039" s="96"/>
      <c r="H1039" s="95"/>
      <c r="I1039" s="96"/>
    </row>
    <row r="1040" spans="5:9" x14ac:dyDescent="0.2">
      <c r="E1040" s="96"/>
      <c r="F1040" s="95"/>
      <c r="G1040" s="96"/>
      <c r="H1040" s="95"/>
      <c r="I1040" s="96"/>
    </row>
    <row r="1041" spans="5:9" x14ac:dyDescent="0.2">
      <c r="E1041" s="96"/>
      <c r="F1041" s="95"/>
      <c r="G1041" s="96"/>
      <c r="H1041" s="95"/>
      <c r="I1041" s="96"/>
    </row>
    <row r="1042" spans="5:9" x14ac:dyDescent="0.2">
      <c r="E1042" s="96"/>
      <c r="F1042" s="95"/>
      <c r="G1042" s="96"/>
      <c r="H1042" s="95"/>
      <c r="I1042" s="96"/>
    </row>
    <row r="1043" spans="5:9" x14ac:dyDescent="0.2">
      <c r="E1043" s="96"/>
      <c r="F1043" s="95"/>
      <c r="G1043" s="96"/>
      <c r="H1043" s="95"/>
      <c r="I1043" s="96"/>
    </row>
    <row r="1044" spans="5:9" x14ac:dyDescent="0.2">
      <c r="E1044" s="96"/>
      <c r="F1044" s="95"/>
      <c r="G1044" s="96"/>
      <c r="H1044" s="95"/>
      <c r="I1044" s="96"/>
    </row>
    <row r="1045" spans="5:9" x14ac:dyDescent="0.2">
      <c r="E1045" s="96"/>
      <c r="F1045" s="95"/>
      <c r="G1045" s="96"/>
      <c r="H1045" s="95"/>
      <c r="I1045" s="96"/>
    </row>
    <row r="1046" spans="5:9" x14ac:dyDescent="0.2">
      <c r="E1046" s="96"/>
      <c r="F1046" s="95"/>
      <c r="G1046" s="96"/>
      <c r="H1046" s="95"/>
      <c r="I1046" s="96"/>
    </row>
    <row r="1047" spans="5:9" x14ac:dyDescent="0.2">
      <c r="E1047" s="96"/>
      <c r="F1047" s="95"/>
      <c r="G1047" s="96"/>
      <c r="H1047" s="95"/>
      <c r="I1047" s="96"/>
    </row>
    <row r="1048" spans="5:9" x14ac:dyDescent="0.2">
      <c r="E1048" s="96"/>
      <c r="F1048" s="95"/>
      <c r="G1048" s="96"/>
      <c r="H1048" s="95"/>
      <c r="I1048" s="96"/>
    </row>
    <row r="1049" spans="5:9" x14ac:dyDescent="0.2">
      <c r="E1049" s="96"/>
      <c r="F1049" s="95"/>
      <c r="G1049" s="96"/>
      <c r="H1049" s="95"/>
      <c r="I1049" s="96"/>
    </row>
    <row r="1050" spans="5:9" x14ac:dyDescent="0.2">
      <c r="E1050" s="96"/>
      <c r="F1050" s="95"/>
      <c r="G1050" s="96"/>
      <c r="H1050" s="95"/>
      <c r="I1050" s="96"/>
    </row>
    <row r="1051" spans="5:9" x14ac:dyDescent="0.2">
      <c r="E1051" s="96"/>
      <c r="F1051" s="95"/>
      <c r="G1051" s="96"/>
      <c r="H1051" s="95"/>
      <c r="I1051" s="96"/>
    </row>
    <row r="1052" spans="5:9" x14ac:dyDescent="0.2">
      <c r="E1052" s="96"/>
      <c r="F1052" s="95"/>
      <c r="G1052" s="96"/>
      <c r="H1052" s="95"/>
      <c r="I1052" s="96"/>
    </row>
    <row r="1053" spans="5:9" x14ac:dyDescent="0.2">
      <c r="E1053" s="96"/>
      <c r="F1053" s="95"/>
      <c r="G1053" s="96"/>
      <c r="H1053" s="95"/>
      <c r="I1053" s="96"/>
    </row>
    <row r="1054" spans="5:9" x14ac:dyDescent="0.2">
      <c r="E1054" s="96"/>
      <c r="F1054" s="95"/>
      <c r="G1054" s="96"/>
      <c r="H1054" s="95"/>
      <c r="I1054" s="96"/>
    </row>
    <row r="1055" spans="5:9" x14ac:dyDescent="0.2">
      <c r="E1055" s="96"/>
      <c r="F1055" s="95"/>
      <c r="G1055" s="96"/>
      <c r="H1055" s="95"/>
      <c r="I1055" s="96"/>
    </row>
    <row r="1056" spans="5:9" x14ac:dyDescent="0.2">
      <c r="E1056" s="96"/>
      <c r="F1056" s="95"/>
      <c r="G1056" s="96"/>
      <c r="H1056" s="95"/>
      <c r="I1056" s="96"/>
    </row>
    <row r="1057" spans="5:9" x14ac:dyDescent="0.2">
      <c r="E1057" s="96"/>
      <c r="F1057" s="95"/>
      <c r="G1057" s="96"/>
      <c r="H1057" s="95"/>
      <c r="I1057" s="96"/>
    </row>
    <row r="1058" spans="5:9" x14ac:dyDescent="0.2">
      <c r="E1058" s="96"/>
      <c r="F1058" s="95"/>
      <c r="G1058" s="96"/>
      <c r="H1058" s="95"/>
      <c r="I1058" s="96"/>
    </row>
    <row r="1059" spans="5:9" x14ac:dyDescent="0.2">
      <c r="E1059" s="96"/>
      <c r="F1059" s="95"/>
      <c r="G1059" s="96"/>
      <c r="H1059" s="95"/>
      <c r="I1059" s="96"/>
    </row>
    <row r="1060" spans="5:9" x14ac:dyDescent="0.2">
      <c r="E1060" s="96"/>
      <c r="F1060" s="95"/>
      <c r="G1060" s="96"/>
      <c r="H1060" s="95"/>
      <c r="I1060" s="96"/>
    </row>
    <row r="1061" spans="5:9" x14ac:dyDescent="0.2">
      <c r="E1061" s="96"/>
      <c r="F1061" s="95"/>
      <c r="G1061" s="96"/>
      <c r="H1061" s="95"/>
      <c r="I1061" s="96"/>
    </row>
    <row r="1062" spans="5:9" x14ac:dyDescent="0.2">
      <c r="E1062" s="96"/>
      <c r="F1062" s="95"/>
      <c r="G1062" s="96"/>
      <c r="H1062" s="95"/>
      <c r="I1062" s="96"/>
    </row>
    <row r="1063" spans="5:9" x14ac:dyDescent="0.2">
      <c r="E1063" s="96"/>
      <c r="F1063" s="95"/>
      <c r="G1063" s="96"/>
      <c r="H1063" s="95"/>
      <c r="I1063" s="96"/>
    </row>
    <row r="1064" spans="5:9" x14ac:dyDescent="0.2">
      <c r="E1064" s="96"/>
      <c r="F1064" s="95"/>
      <c r="G1064" s="96"/>
      <c r="H1064" s="95"/>
      <c r="I1064" s="96"/>
    </row>
    <row r="1065" spans="5:9" x14ac:dyDescent="0.2">
      <c r="E1065" s="96"/>
      <c r="F1065" s="95"/>
      <c r="G1065" s="96"/>
      <c r="H1065" s="95"/>
      <c r="I1065" s="96"/>
    </row>
    <row r="1066" spans="5:9" x14ac:dyDescent="0.2">
      <c r="E1066" s="96"/>
      <c r="F1066" s="95"/>
      <c r="G1066" s="96"/>
      <c r="H1066" s="95"/>
      <c r="I1066" s="96"/>
    </row>
    <row r="1067" spans="5:9" x14ac:dyDescent="0.2">
      <c r="E1067" s="96"/>
      <c r="F1067" s="95"/>
      <c r="G1067" s="96"/>
      <c r="H1067" s="95"/>
      <c r="I1067" s="96"/>
    </row>
    <row r="1068" spans="5:9" x14ac:dyDescent="0.2">
      <c r="E1068" s="96"/>
      <c r="F1068" s="95"/>
      <c r="G1068" s="96"/>
      <c r="H1068" s="95"/>
      <c r="I1068" s="96"/>
    </row>
    <row r="1069" spans="5:9" x14ac:dyDescent="0.2">
      <c r="E1069" s="96"/>
      <c r="F1069" s="95"/>
      <c r="G1069" s="96"/>
      <c r="H1069" s="95"/>
      <c r="I1069" s="96"/>
    </row>
    <row r="1070" spans="5:9" x14ac:dyDescent="0.2">
      <c r="E1070" s="96"/>
      <c r="F1070" s="95"/>
      <c r="G1070" s="96"/>
      <c r="H1070" s="95"/>
      <c r="I1070" s="96"/>
    </row>
    <row r="1071" spans="5:9" x14ac:dyDescent="0.2">
      <c r="E1071" s="96"/>
      <c r="F1071" s="95"/>
      <c r="G1071" s="96"/>
      <c r="H1071" s="95"/>
      <c r="I1071" s="96"/>
    </row>
    <row r="1072" spans="5:9" x14ac:dyDescent="0.2">
      <c r="E1072" s="96"/>
      <c r="F1072" s="95"/>
      <c r="G1072" s="96"/>
      <c r="H1072" s="95"/>
      <c r="I1072" s="96"/>
    </row>
    <row r="1073" spans="5:9" x14ac:dyDescent="0.2">
      <c r="E1073" s="96"/>
      <c r="F1073" s="95"/>
      <c r="G1073" s="96"/>
      <c r="H1073" s="95"/>
      <c r="I1073" s="96"/>
    </row>
    <row r="1074" spans="5:9" x14ac:dyDescent="0.2">
      <c r="E1074" s="96"/>
      <c r="F1074" s="95"/>
      <c r="G1074" s="96"/>
      <c r="H1074" s="95"/>
      <c r="I1074" s="96"/>
    </row>
    <row r="1075" spans="5:9" x14ac:dyDescent="0.2">
      <c r="E1075" s="96"/>
      <c r="F1075" s="95"/>
      <c r="G1075" s="96"/>
      <c r="H1075" s="95"/>
      <c r="I1075" s="96"/>
    </row>
    <row r="1076" spans="5:9" x14ac:dyDescent="0.2">
      <c r="E1076" s="96"/>
      <c r="F1076" s="95"/>
      <c r="G1076" s="96"/>
      <c r="H1076" s="95"/>
      <c r="I1076" s="96"/>
    </row>
    <row r="1077" spans="5:9" x14ac:dyDescent="0.2">
      <c r="E1077" s="96"/>
      <c r="F1077" s="95"/>
      <c r="G1077" s="96"/>
      <c r="H1077" s="95"/>
      <c r="I1077" s="96"/>
    </row>
    <row r="1078" spans="5:9" x14ac:dyDescent="0.2">
      <c r="E1078" s="96"/>
      <c r="F1078" s="95"/>
      <c r="G1078" s="96"/>
      <c r="H1078" s="95"/>
      <c r="I1078" s="96"/>
    </row>
    <row r="1079" spans="5:9" x14ac:dyDescent="0.2">
      <c r="E1079" s="96"/>
      <c r="F1079" s="95"/>
      <c r="G1079" s="96"/>
      <c r="H1079" s="95"/>
      <c r="I1079" s="96"/>
    </row>
    <row r="1080" spans="5:9" x14ac:dyDescent="0.2">
      <c r="E1080" s="96"/>
      <c r="F1080" s="95"/>
      <c r="G1080" s="96"/>
      <c r="H1080" s="95"/>
      <c r="I1080" s="96"/>
    </row>
    <row r="1081" spans="5:9" x14ac:dyDescent="0.2">
      <c r="E1081" s="96"/>
      <c r="F1081" s="95"/>
      <c r="G1081" s="96"/>
      <c r="H1081" s="95"/>
      <c r="I1081" s="96"/>
    </row>
    <row r="1082" spans="5:9" x14ac:dyDescent="0.2">
      <c r="E1082" s="96"/>
      <c r="F1082" s="95"/>
      <c r="G1082" s="96"/>
      <c r="H1082" s="95"/>
      <c r="I1082" s="96"/>
    </row>
    <row r="1083" spans="5:9" x14ac:dyDescent="0.2">
      <c r="E1083" s="96"/>
      <c r="F1083" s="95"/>
      <c r="G1083" s="96"/>
      <c r="H1083" s="95"/>
      <c r="I1083" s="96"/>
    </row>
    <row r="1084" spans="5:9" x14ac:dyDescent="0.2">
      <c r="E1084" s="96"/>
      <c r="F1084" s="95"/>
      <c r="G1084" s="96"/>
      <c r="H1084" s="95"/>
      <c r="I1084" s="96"/>
    </row>
    <row r="1085" spans="5:9" x14ac:dyDescent="0.2">
      <c r="E1085" s="96"/>
      <c r="F1085" s="95"/>
      <c r="G1085" s="96"/>
      <c r="H1085" s="95"/>
      <c r="I1085" s="96"/>
    </row>
    <row r="1086" spans="5:9" x14ac:dyDescent="0.2">
      <c r="E1086" s="96"/>
      <c r="F1086" s="95"/>
      <c r="G1086" s="96"/>
      <c r="H1086" s="95"/>
      <c r="I1086" s="96"/>
    </row>
    <row r="1087" spans="5:9" x14ac:dyDescent="0.2">
      <c r="E1087" s="96"/>
      <c r="F1087" s="95"/>
      <c r="G1087" s="96"/>
      <c r="H1087" s="95"/>
      <c r="I1087" s="96"/>
    </row>
    <row r="1088" spans="5:9" x14ac:dyDescent="0.2">
      <c r="E1088" s="96"/>
      <c r="F1088" s="95"/>
      <c r="G1088" s="96"/>
      <c r="H1088" s="95"/>
      <c r="I1088" s="96"/>
    </row>
    <row r="1089" spans="5:9" x14ac:dyDescent="0.2">
      <c r="E1089" s="96"/>
      <c r="F1089" s="95"/>
      <c r="G1089" s="96"/>
      <c r="H1089" s="95"/>
      <c r="I1089" s="96"/>
    </row>
    <row r="1090" spans="5:9" x14ac:dyDescent="0.2">
      <c r="E1090" s="96"/>
      <c r="F1090" s="95"/>
      <c r="G1090" s="96"/>
      <c r="H1090" s="95"/>
      <c r="I1090" s="96"/>
    </row>
    <row r="1091" spans="5:9" x14ac:dyDescent="0.2">
      <c r="E1091" s="96"/>
      <c r="F1091" s="95"/>
      <c r="G1091" s="96"/>
      <c r="H1091" s="95"/>
      <c r="I1091" s="96"/>
    </row>
    <row r="1092" spans="5:9" x14ac:dyDescent="0.2">
      <c r="E1092" s="96"/>
      <c r="F1092" s="95"/>
      <c r="G1092" s="96"/>
      <c r="H1092" s="95"/>
      <c r="I1092" s="96"/>
    </row>
    <row r="1093" spans="5:9" x14ac:dyDescent="0.2">
      <c r="E1093" s="96"/>
      <c r="F1093" s="95"/>
      <c r="G1093" s="96"/>
      <c r="H1093" s="95"/>
      <c r="I1093" s="96"/>
    </row>
    <row r="1094" spans="5:9" x14ac:dyDescent="0.2">
      <c r="E1094" s="96"/>
      <c r="F1094" s="95"/>
      <c r="G1094" s="96"/>
      <c r="H1094" s="95"/>
      <c r="I1094" s="96"/>
    </row>
    <row r="1095" spans="5:9" x14ac:dyDescent="0.2">
      <c r="E1095" s="96"/>
      <c r="F1095" s="95"/>
      <c r="G1095" s="96"/>
      <c r="H1095" s="95"/>
      <c r="I1095" s="96"/>
    </row>
    <row r="1096" spans="5:9" x14ac:dyDescent="0.2">
      <c r="E1096" s="96"/>
      <c r="F1096" s="95"/>
      <c r="G1096" s="96"/>
      <c r="H1096" s="95"/>
      <c r="I1096" s="96"/>
    </row>
    <row r="1097" spans="5:9" x14ac:dyDescent="0.2">
      <c r="E1097" s="96"/>
      <c r="F1097" s="95"/>
      <c r="G1097" s="96"/>
      <c r="H1097" s="95"/>
      <c r="I1097" s="96"/>
    </row>
    <row r="1098" spans="5:9" x14ac:dyDescent="0.2">
      <c r="E1098" s="96"/>
      <c r="F1098" s="95"/>
      <c r="G1098" s="96"/>
      <c r="H1098" s="95"/>
      <c r="I1098" s="96"/>
    </row>
    <row r="1099" spans="5:9" x14ac:dyDescent="0.2">
      <c r="E1099" s="96"/>
      <c r="F1099" s="95"/>
      <c r="G1099" s="96"/>
      <c r="H1099" s="95"/>
      <c r="I1099" s="96"/>
    </row>
    <row r="1100" spans="5:9" x14ac:dyDescent="0.2">
      <c r="E1100" s="96"/>
      <c r="F1100" s="95"/>
      <c r="G1100" s="96"/>
      <c r="H1100" s="95"/>
      <c r="I1100" s="96"/>
    </row>
    <row r="1101" spans="5:9" x14ac:dyDescent="0.2">
      <c r="E1101" s="96"/>
      <c r="F1101" s="95"/>
      <c r="G1101" s="96"/>
      <c r="H1101" s="95"/>
      <c r="I1101" s="96"/>
    </row>
    <row r="1102" spans="5:9" x14ac:dyDescent="0.2">
      <c r="E1102" s="96"/>
      <c r="F1102" s="95"/>
      <c r="G1102" s="96"/>
      <c r="H1102" s="95"/>
      <c r="I1102" s="96"/>
    </row>
    <row r="1103" spans="5:9" x14ac:dyDescent="0.2">
      <c r="E1103" s="96"/>
      <c r="F1103" s="95"/>
      <c r="G1103" s="96"/>
      <c r="H1103" s="95"/>
      <c r="I1103" s="96"/>
    </row>
    <row r="1104" spans="5:9" x14ac:dyDescent="0.2">
      <c r="E1104" s="96"/>
      <c r="F1104" s="95"/>
      <c r="G1104" s="96"/>
      <c r="H1104" s="95"/>
      <c r="I1104" s="96"/>
    </row>
    <row r="1105" spans="5:9" x14ac:dyDescent="0.2">
      <c r="E1105" s="96"/>
      <c r="F1105" s="95"/>
      <c r="G1105" s="96"/>
      <c r="H1105" s="95"/>
      <c r="I1105" s="96"/>
    </row>
    <row r="1106" spans="5:9" x14ac:dyDescent="0.2">
      <c r="E1106" s="96"/>
      <c r="F1106" s="95"/>
      <c r="G1106" s="96"/>
      <c r="H1106" s="95"/>
      <c r="I1106" s="96"/>
    </row>
    <row r="1107" spans="5:9" x14ac:dyDescent="0.2">
      <c r="E1107" s="96"/>
      <c r="F1107" s="95"/>
      <c r="G1107" s="96"/>
      <c r="H1107" s="95"/>
      <c r="I1107" s="96"/>
    </row>
    <row r="1108" spans="5:9" x14ac:dyDescent="0.2">
      <c r="E1108" s="96"/>
      <c r="F1108" s="95"/>
      <c r="G1108" s="96"/>
      <c r="H1108" s="95"/>
      <c r="I1108" s="96"/>
    </row>
    <row r="1109" spans="5:9" x14ac:dyDescent="0.2">
      <c r="E1109" s="96"/>
      <c r="F1109" s="95"/>
      <c r="G1109" s="96"/>
      <c r="H1109" s="95"/>
      <c r="I1109" s="96"/>
    </row>
    <row r="1110" spans="5:9" x14ac:dyDescent="0.2">
      <c r="E1110" s="96"/>
      <c r="F1110" s="95"/>
      <c r="G1110" s="96"/>
      <c r="H1110" s="95"/>
      <c r="I1110" s="96"/>
    </row>
    <row r="1111" spans="5:9" x14ac:dyDescent="0.2">
      <c r="E1111" s="96"/>
      <c r="F1111" s="95"/>
      <c r="G1111" s="96"/>
      <c r="H1111" s="95"/>
      <c r="I1111" s="96"/>
    </row>
    <row r="1112" spans="5:9" x14ac:dyDescent="0.2">
      <c r="E1112" s="96"/>
      <c r="F1112" s="95"/>
      <c r="G1112" s="96"/>
      <c r="H1112" s="95"/>
      <c r="I1112" s="96"/>
    </row>
    <row r="1113" spans="5:9" x14ac:dyDescent="0.2">
      <c r="E1113" s="96"/>
      <c r="F1113" s="95"/>
      <c r="G1113" s="96"/>
      <c r="H1113" s="95"/>
      <c r="I1113" s="96"/>
    </row>
    <row r="1114" spans="5:9" x14ac:dyDescent="0.2">
      <c r="E1114" s="96"/>
      <c r="F1114" s="95"/>
      <c r="G1114" s="96"/>
      <c r="H1114" s="95"/>
      <c r="I1114" s="96"/>
    </row>
    <row r="1115" spans="5:9" x14ac:dyDescent="0.2">
      <c r="E1115" s="96"/>
      <c r="F1115" s="95"/>
      <c r="G1115" s="96"/>
      <c r="H1115" s="95"/>
      <c r="I1115" s="96"/>
    </row>
    <row r="1116" spans="5:9" x14ac:dyDescent="0.2">
      <c r="E1116" s="96"/>
      <c r="F1116" s="95"/>
      <c r="G1116" s="96"/>
      <c r="H1116" s="95"/>
      <c r="I1116" s="96"/>
    </row>
    <row r="1117" spans="5:9" x14ac:dyDescent="0.2">
      <c r="E1117" s="96"/>
      <c r="F1117" s="95"/>
      <c r="G1117" s="96"/>
      <c r="H1117" s="95"/>
      <c r="I1117" s="96"/>
    </row>
    <row r="1118" spans="5:9" x14ac:dyDescent="0.2">
      <c r="E1118" s="96"/>
      <c r="F1118" s="95"/>
      <c r="G1118" s="96"/>
      <c r="H1118" s="95"/>
      <c r="I1118" s="96"/>
    </row>
    <row r="1119" spans="5:9" x14ac:dyDescent="0.2">
      <c r="E1119" s="96"/>
      <c r="F1119" s="95"/>
      <c r="G1119" s="96"/>
      <c r="H1119" s="95"/>
      <c r="I1119" s="96"/>
    </row>
    <row r="1120" spans="5:9" x14ac:dyDescent="0.2">
      <c r="E1120" s="96"/>
      <c r="F1120" s="95"/>
      <c r="G1120" s="96"/>
      <c r="H1120" s="95"/>
      <c r="I1120" s="96"/>
    </row>
    <row r="1121" spans="5:9" x14ac:dyDescent="0.2">
      <c r="E1121" s="96"/>
      <c r="F1121" s="95"/>
      <c r="G1121" s="96"/>
      <c r="H1121" s="95"/>
      <c r="I1121" s="96"/>
    </row>
    <row r="1122" spans="5:9" x14ac:dyDescent="0.2">
      <c r="E1122" s="96"/>
      <c r="F1122" s="95"/>
      <c r="G1122" s="96"/>
      <c r="H1122" s="95"/>
      <c r="I1122" s="96"/>
    </row>
    <row r="1123" spans="5:9" x14ac:dyDescent="0.2">
      <c r="E1123" s="96"/>
      <c r="F1123" s="95"/>
      <c r="G1123" s="96"/>
      <c r="H1123" s="95"/>
      <c r="I1123" s="96"/>
    </row>
    <row r="1124" spans="5:9" x14ac:dyDescent="0.2">
      <c r="E1124" s="96"/>
      <c r="F1124" s="95"/>
      <c r="G1124" s="96"/>
      <c r="H1124" s="95"/>
      <c r="I1124" s="96"/>
    </row>
    <row r="1125" spans="5:9" x14ac:dyDescent="0.2">
      <c r="E1125" s="96"/>
      <c r="F1125" s="95"/>
      <c r="G1125" s="96"/>
      <c r="H1125" s="95"/>
      <c r="I1125" s="96"/>
    </row>
    <row r="1126" spans="5:9" x14ac:dyDescent="0.2">
      <c r="E1126" s="96"/>
      <c r="F1126" s="95"/>
      <c r="G1126" s="96"/>
      <c r="H1126" s="95"/>
      <c r="I1126" s="96"/>
    </row>
    <row r="1127" spans="5:9" x14ac:dyDescent="0.2">
      <c r="E1127" s="96"/>
      <c r="F1127" s="95"/>
      <c r="G1127" s="96"/>
      <c r="H1127" s="95"/>
      <c r="I1127" s="96"/>
    </row>
    <row r="1128" spans="5:9" x14ac:dyDescent="0.2">
      <c r="E1128" s="96"/>
      <c r="F1128" s="95"/>
      <c r="G1128" s="96"/>
      <c r="H1128" s="95"/>
      <c r="I1128" s="96"/>
    </row>
    <row r="1129" spans="5:9" x14ac:dyDescent="0.2">
      <c r="E1129" s="96"/>
      <c r="F1129" s="95"/>
      <c r="G1129" s="96"/>
      <c r="H1129" s="95"/>
      <c r="I1129" s="96"/>
    </row>
    <row r="1130" spans="5:9" x14ac:dyDescent="0.2">
      <c r="E1130" s="96"/>
      <c r="F1130" s="95"/>
      <c r="G1130" s="96"/>
      <c r="H1130" s="95"/>
      <c r="I1130" s="96"/>
    </row>
    <row r="1131" spans="5:9" x14ac:dyDescent="0.2">
      <c r="E1131" s="96"/>
      <c r="F1131" s="95"/>
      <c r="G1131" s="96"/>
      <c r="H1131" s="95"/>
      <c r="I1131" s="96"/>
    </row>
    <row r="1132" spans="5:9" x14ac:dyDescent="0.2">
      <c r="E1132" s="96"/>
      <c r="F1132" s="95"/>
      <c r="G1132" s="96"/>
      <c r="H1132" s="95"/>
      <c r="I1132" s="96"/>
    </row>
    <row r="1133" spans="5:9" x14ac:dyDescent="0.2">
      <c r="E1133" s="96"/>
      <c r="F1133" s="95"/>
      <c r="G1133" s="96"/>
      <c r="H1133" s="95"/>
      <c r="I1133" s="96"/>
    </row>
    <row r="1134" spans="5:9" x14ac:dyDescent="0.2">
      <c r="E1134" s="96"/>
      <c r="F1134" s="95"/>
      <c r="G1134" s="96"/>
      <c r="H1134" s="95"/>
      <c r="I1134" s="96"/>
    </row>
    <row r="1135" spans="5:9" x14ac:dyDescent="0.2">
      <c r="E1135" s="96"/>
      <c r="F1135" s="95"/>
      <c r="G1135" s="96"/>
      <c r="H1135" s="95"/>
      <c r="I1135" s="96"/>
    </row>
    <row r="1136" spans="5:9" x14ac:dyDescent="0.2">
      <c r="E1136" s="96"/>
      <c r="F1136" s="95"/>
      <c r="G1136" s="96"/>
      <c r="H1136" s="95"/>
      <c r="I1136" s="96"/>
    </row>
    <row r="1137" spans="5:9" x14ac:dyDescent="0.2">
      <c r="E1137" s="96"/>
      <c r="F1137" s="95"/>
      <c r="G1137" s="96"/>
      <c r="H1137" s="95"/>
      <c r="I1137" s="96"/>
    </row>
    <row r="1138" spans="5:9" x14ac:dyDescent="0.2">
      <c r="E1138" s="96"/>
      <c r="F1138" s="95"/>
      <c r="G1138" s="96"/>
      <c r="H1138" s="95"/>
      <c r="I1138" s="96"/>
    </row>
    <row r="1139" spans="5:9" x14ac:dyDescent="0.2">
      <c r="E1139" s="96"/>
      <c r="F1139" s="95"/>
      <c r="G1139" s="96"/>
      <c r="H1139" s="95"/>
      <c r="I1139" s="96"/>
    </row>
    <row r="1140" spans="5:9" x14ac:dyDescent="0.2">
      <c r="E1140" s="96"/>
      <c r="F1140" s="95"/>
      <c r="G1140" s="96"/>
      <c r="H1140" s="95"/>
      <c r="I1140" s="96"/>
    </row>
    <row r="1141" spans="5:9" x14ac:dyDescent="0.2">
      <c r="E1141" s="96"/>
      <c r="F1141" s="95"/>
      <c r="G1141" s="96"/>
      <c r="H1141" s="95"/>
      <c r="I1141" s="96"/>
    </row>
    <row r="1142" spans="5:9" x14ac:dyDescent="0.2">
      <c r="E1142" s="96"/>
      <c r="F1142" s="95"/>
      <c r="G1142" s="96"/>
      <c r="H1142" s="95"/>
      <c r="I1142" s="96"/>
    </row>
    <row r="1143" spans="5:9" x14ac:dyDescent="0.2">
      <c r="E1143" s="96"/>
      <c r="F1143" s="95"/>
      <c r="G1143" s="96"/>
      <c r="H1143" s="95"/>
      <c r="I1143" s="96"/>
    </row>
    <row r="1144" spans="5:9" x14ac:dyDescent="0.2">
      <c r="E1144" s="96"/>
      <c r="F1144" s="95"/>
      <c r="G1144" s="96"/>
      <c r="H1144" s="95"/>
      <c r="I1144" s="96"/>
    </row>
    <row r="1145" spans="5:9" x14ac:dyDescent="0.2">
      <c r="E1145" s="96"/>
      <c r="F1145" s="95"/>
      <c r="G1145" s="96"/>
      <c r="H1145" s="95"/>
      <c r="I1145" s="96"/>
    </row>
    <row r="1146" spans="5:9" x14ac:dyDescent="0.2">
      <c r="E1146" s="96"/>
      <c r="F1146" s="95"/>
      <c r="G1146" s="96"/>
      <c r="H1146" s="95"/>
      <c r="I1146" s="96"/>
    </row>
    <row r="1147" spans="5:9" x14ac:dyDescent="0.2">
      <c r="E1147" s="96"/>
      <c r="F1147" s="95"/>
      <c r="G1147" s="96"/>
      <c r="H1147" s="95"/>
      <c r="I1147" s="96"/>
    </row>
    <row r="1148" spans="5:9" x14ac:dyDescent="0.2">
      <c r="E1148" s="96"/>
      <c r="F1148" s="95"/>
      <c r="G1148" s="96"/>
      <c r="H1148" s="95"/>
      <c r="I1148" s="96"/>
    </row>
    <row r="1149" spans="5:9" x14ac:dyDescent="0.2">
      <c r="E1149" s="96"/>
      <c r="F1149" s="95"/>
      <c r="G1149" s="96"/>
      <c r="H1149" s="95"/>
      <c r="I1149" s="96"/>
    </row>
    <row r="1150" spans="5:9" x14ac:dyDescent="0.2">
      <c r="E1150" s="96"/>
      <c r="F1150" s="95"/>
      <c r="G1150" s="96"/>
      <c r="H1150" s="95"/>
      <c r="I1150" s="96"/>
    </row>
    <row r="1151" spans="5:9" x14ac:dyDescent="0.2">
      <c r="E1151" s="96"/>
      <c r="F1151" s="95"/>
      <c r="G1151" s="96"/>
      <c r="H1151" s="95"/>
      <c r="I1151" s="96"/>
    </row>
    <row r="1152" spans="5:9" x14ac:dyDescent="0.2">
      <c r="E1152" s="96"/>
      <c r="F1152" s="95"/>
      <c r="G1152" s="96"/>
      <c r="H1152" s="95"/>
      <c r="I1152" s="96"/>
    </row>
    <row r="1153" spans="5:9" x14ac:dyDescent="0.2">
      <c r="E1153" s="96"/>
      <c r="F1153" s="95"/>
      <c r="G1153" s="96"/>
      <c r="H1153" s="95"/>
      <c r="I1153" s="96"/>
    </row>
    <row r="1154" spans="5:9" x14ac:dyDescent="0.2">
      <c r="E1154" s="96"/>
      <c r="F1154" s="95"/>
      <c r="G1154" s="96"/>
      <c r="H1154" s="95"/>
      <c r="I1154" s="96"/>
    </row>
    <row r="1155" spans="5:9" x14ac:dyDescent="0.2">
      <c r="E1155" s="96"/>
      <c r="F1155" s="95"/>
      <c r="G1155" s="96"/>
      <c r="H1155" s="95"/>
      <c r="I1155" s="96"/>
    </row>
    <row r="1156" spans="5:9" x14ac:dyDescent="0.2">
      <c r="E1156" s="96"/>
      <c r="F1156" s="95"/>
      <c r="G1156" s="96"/>
      <c r="H1156" s="95"/>
      <c r="I1156" s="96"/>
    </row>
    <row r="1157" spans="5:9" x14ac:dyDescent="0.2">
      <c r="E1157" s="96"/>
      <c r="F1157" s="95"/>
      <c r="G1157" s="96"/>
      <c r="H1157" s="95"/>
      <c r="I1157" s="96"/>
    </row>
    <row r="1158" spans="5:9" x14ac:dyDescent="0.2">
      <c r="E1158" s="96"/>
      <c r="F1158" s="95"/>
      <c r="G1158" s="96"/>
      <c r="H1158" s="95"/>
      <c r="I1158" s="96"/>
    </row>
    <row r="1159" spans="5:9" x14ac:dyDescent="0.2">
      <c r="E1159" s="96"/>
      <c r="F1159" s="95"/>
      <c r="G1159" s="96"/>
      <c r="H1159" s="95"/>
      <c r="I1159" s="96"/>
    </row>
    <row r="1160" spans="5:9" x14ac:dyDescent="0.2">
      <c r="E1160" s="96"/>
      <c r="F1160" s="95"/>
      <c r="G1160" s="96"/>
      <c r="H1160" s="95"/>
      <c r="I1160" s="96"/>
    </row>
    <row r="1161" spans="5:9" x14ac:dyDescent="0.2">
      <c r="E1161" s="96"/>
      <c r="F1161" s="95"/>
      <c r="G1161" s="96"/>
      <c r="H1161" s="95"/>
      <c r="I1161" s="96"/>
    </row>
    <row r="1162" spans="5:9" x14ac:dyDescent="0.2">
      <c r="E1162" s="96"/>
      <c r="F1162" s="95"/>
      <c r="G1162" s="96"/>
      <c r="H1162" s="95"/>
      <c r="I1162" s="96"/>
    </row>
    <row r="1163" spans="5:9" x14ac:dyDescent="0.2">
      <c r="E1163" s="96"/>
      <c r="F1163" s="95"/>
      <c r="G1163" s="96"/>
      <c r="H1163" s="95"/>
      <c r="I1163" s="96"/>
    </row>
    <row r="1164" spans="5:9" x14ac:dyDescent="0.2">
      <c r="E1164" s="96"/>
      <c r="F1164" s="95"/>
      <c r="G1164" s="96"/>
      <c r="H1164" s="95"/>
      <c r="I1164" s="96"/>
    </row>
    <row r="1165" spans="5:9" x14ac:dyDescent="0.2">
      <c r="E1165" s="96"/>
      <c r="F1165" s="95"/>
      <c r="G1165" s="96"/>
      <c r="H1165" s="95"/>
      <c r="I1165" s="96"/>
    </row>
    <row r="1166" spans="5:9" x14ac:dyDescent="0.2">
      <c r="E1166" s="96"/>
      <c r="F1166" s="95"/>
      <c r="G1166" s="96"/>
      <c r="H1166" s="95"/>
      <c r="I1166" s="96"/>
    </row>
    <row r="1167" spans="5:9" x14ac:dyDescent="0.2">
      <c r="E1167" s="96"/>
      <c r="F1167" s="95"/>
      <c r="G1167" s="96"/>
      <c r="H1167" s="95"/>
      <c r="I1167" s="96"/>
    </row>
    <row r="1168" spans="5:9" x14ac:dyDescent="0.2">
      <c r="E1168" s="96"/>
      <c r="F1168" s="95"/>
      <c r="G1168" s="96"/>
      <c r="H1168" s="95"/>
      <c r="I1168" s="96"/>
    </row>
    <row r="1169" spans="5:9" x14ac:dyDescent="0.2">
      <c r="E1169" s="96"/>
      <c r="F1169" s="95"/>
      <c r="G1169" s="96"/>
      <c r="H1169" s="95"/>
      <c r="I1169" s="96"/>
    </row>
    <row r="1170" spans="5:9" x14ac:dyDescent="0.2">
      <c r="E1170" s="96"/>
      <c r="F1170" s="95"/>
      <c r="G1170" s="96"/>
      <c r="H1170" s="95"/>
      <c r="I1170" s="96"/>
    </row>
    <row r="1171" spans="5:9" x14ac:dyDescent="0.2">
      <c r="E1171" s="96"/>
      <c r="F1171" s="95"/>
      <c r="G1171" s="96"/>
      <c r="H1171" s="95"/>
      <c r="I1171" s="96"/>
    </row>
    <row r="1172" spans="5:9" x14ac:dyDescent="0.2">
      <c r="E1172" s="96"/>
      <c r="F1172" s="95"/>
      <c r="G1172" s="96"/>
      <c r="H1172" s="95"/>
      <c r="I1172" s="96"/>
    </row>
    <row r="1173" spans="5:9" x14ac:dyDescent="0.2">
      <c r="E1173" s="96"/>
      <c r="F1173" s="95"/>
      <c r="G1173" s="96"/>
      <c r="H1173" s="95"/>
      <c r="I1173" s="96"/>
    </row>
    <row r="1174" spans="5:9" x14ac:dyDescent="0.2">
      <c r="E1174" s="96"/>
      <c r="F1174" s="95"/>
      <c r="G1174" s="96"/>
      <c r="H1174" s="95"/>
      <c r="I1174" s="96"/>
    </row>
    <row r="1175" spans="5:9" x14ac:dyDescent="0.2">
      <c r="E1175" s="96"/>
      <c r="F1175" s="95"/>
      <c r="G1175" s="96"/>
      <c r="H1175" s="95"/>
      <c r="I1175" s="96"/>
    </row>
    <row r="1176" spans="5:9" x14ac:dyDescent="0.2">
      <c r="E1176" s="96"/>
      <c r="F1176" s="95"/>
      <c r="G1176" s="96"/>
      <c r="H1176" s="95"/>
      <c r="I1176" s="96"/>
    </row>
    <row r="1177" spans="5:9" x14ac:dyDescent="0.2">
      <c r="E1177" s="96"/>
      <c r="F1177" s="95"/>
      <c r="G1177" s="96"/>
      <c r="H1177" s="95"/>
      <c r="I1177" s="96"/>
    </row>
    <row r="1178" spans="5:9" x14ac:dyDescent="0.2">
      <c r="E1178" s="96"/>
      <c r="F1178" s="95"/>
      <c r="G1178" s="96"/>
      <c r="H1178" s="95"/>
      <c r="I1178" s="96"/>
    </row>
    <row r="1179" spans="5:9" x14ac:dyDescent="0.2">
      <c r="E1179" s="96"/>
      <c r="F1179" s="95"/>
      <c r="G1179" s="96"/>
      <c r="H1179" s="95"/>
      <c r="I1179" s="96"/>
    </row>
    <row r="1180" spans="5:9" x14ac:dyDescent="0.2">
      <c r="E1180" s="96"/>
      <c r="F1180" s="95"/>
      <c r="G1180" s="96"/>
      <c r="H1180" s="95"/>
      <c r="I1180" s="96"/>
    </row>
    <row r="1181" spans="5:9" x14ac:dyDescent="0.2">
      <c r="E1181" s="96"/>
      <c r="F1181" s="95"/>
      <c r="G1181" s="96"/>
      <c r="H1181" s="95"/>
      <c r="I1181" s="96"/>
    </row>
    <row r="1182" spans="5:9" x14ac:dyDescent="0.2">
      <c r="E1182" s="96"/>
      <c r="F1182" s="95"/>
      <c r="G1182" s="96"/>
      <c r="H1182" s="95"/>
      <c r="I1182" s="96"/>
    </row>
    <row r="1183" spans="5:9" x14ac:dyDescent="0.2">
      <c r="E1183" s="96"/>
      <c r="F1183" s="95"/>
      <c r="G1183" s="96"/>
      <c r="H1183" s="95"/>
      <c r="I1183" s="96"/>
    </row>
    <row r="1184" spans="5:9" x14ac:dyDescent="0.2">
      <c r="E1184" s="96"/>
      <c r="F1184" s="95"/>
      <c r="G1184" s="96"/>
      <c r="H1184" s="95"/>
      <c r="I1184" s="96"/>
    </row>
    <row r="1185" spans="5:9" x14ac:dyDescent="0.2">
      <c r="E1185" s="96"/>
      <c r="F1185" s="95"/>
      <c r="G1185" s="96"/>
      <c r="H1185" s="95"/>
      <c r="I1185" s="96"/>
    </row>
    <row r="1186" spans="5:9" x14ac:dyDescent="0.2">
      <c r="E1186" s="96"/>
      <c r="F1186" s="95"/>
      <c r="G1186" s="96"/>
      <c r="H1186" s="95"/>
      <c r="I1186" s="96"/>
    </row>
    <row r="1187" spans="5:9" x14ac:dyDescent="0.2">
      <c r="E1187" s="96"/>
      <c r="F1187" s="95"/>
      <c r="G1187" s="96"/>
      <c r="H1187" s="95"/>
      <c r="I1187" s="96"/>
    </row>
    <row r="1188" spans="5:9" x14ac:dyDescent="0.2">
      <c r="E1188" s="96"/>
      <c r="F1188" s="95"/>
      <c r="G1188" s="96"/>
      <c r="H1188" s="95"/>
      <c r="I1188" s="96"/>
    </row>
    <row r="1189" spans="5:9" x14ac:dyDescent="0.2">
      <c r="E1189" s="96"/>
      <c r="F1189" s="95"/>
      <c r="G1189" s="96"/>
      <c r="H1189" s="95"/>
      <c r="I1189" s="96"/>
    </row>
    <row r="1190" spans="5:9" x14ac:dyDescent="0.2">
      <c r="E1190" s="96"/>
      <c r="F1190" s="95"/>
      <c r="G1190" s="96"/>
      <c r="H1190" s="95"/>
      <c r="I1190" s="96"/>
    </row>
    <row r="1191" spans="5:9" x14ac:dyDescent="0.2">
      <c r="E1191" s="96"/>
      <c r="F1191" s="95"/>
      <c r="G1191" s="96"/>
      <c r="H1191" s="95"/>
      <c r="I1191" s="96"/>
    </row>
    <row r="1192" spans="5:9" x14ac:dyDescent="0.2">
      <c r="E1192" s="96"/>
      <c r="F1192" s="95"/>
      <c r="G1192" s="96"/>
      <c r="H1192" s="95"/>
      <c r="I1192" s="96"/>
    </row>
    <row r="1193" spans="5:9" x14ac:dyDescent="0.2">
      <c r="E1193" s="96"/>
      <c r="F1193" s="95"/>
      <c r="G1193" s="96"/>
      <c r="H1193" s="95"/>
      <c r="I1193" s="96"/>
    </row>
    <row r="1194" spans="5:9" x14ac:dyDescent="0.2">
      <c r="E1194" s="96"/>
      <c r="F1194" s="95"/>
      <c r="G1194" s="96"/>
      <c r="H1194" s="95"/>
      <c r="I1194" s="96"/>
    </row>
    <row r="1195" spans="5:9" x14ac:dyDescent="0.2">
      <c r="E1195" s="96"/>
      <c r="F1195" s="95"/>
      <c r="G1195" s="96"/>
      <c r="H1195" s="95"/>
      <c r="I1195" s="96"/>
    </row>
    <row r="1196" spans="5:9" x14ac:dyDescent="0.2">
      <c r="E1196" s="96"/>
      <c r="F1196" s="95"/>
      <c r="G1196" s="96"/>
      <c r="H1196" s="95"/>
      <c r="I1196" s="96"/>
    </row>
    <row r="1197" spans="5:9" x14ac:dyDescent="0.2">
      <c r="E1197" s="96"/>
      <c r="F1197" s="95"/>
      <c r="G1197" s="96"/>
      <c r="H1197" s="95"/>
      <c r="I1197" s="96"/>
    </row>
    <row r="1198" spans="5:9" x14ac:dyDescent="0.2">
      <c r="E1198" s="96"/>
      <c r="F1198" s="95"/>
      <c r="G1198" s="96"/>
      <c r="H1198" s="95"/>
      <c r="I1198" s="96"/>
    </row>
    <row r="1199" spans="5:9" x14ac:dyDescent="0.2">
      <c r="E1199" s="96"/>
      <c r="F1199" s="95"/>
      <c r="G1199" s="96"/>
      <c r="H1199" s="95"/>
      <c r="I1199" s="96"/>
    </row>
    <row r="1200" spans="5:9" x14ac:dyDescent="0.2">
      <c r="E1200" s="96"/>
      <c r="F1200" s="95"/>
      <c r="G1200" s="96"/>
      <c r="H1200" s="95"/>
      <c r="I1200" s="96"/>
    </row>
    <row r="1201" spans="5:9" x14ac:dyDescent="0.2">
      <c r="E1201" s="96"/>
      <c r="F1201" s="95"/>
      <c r="G1201" s="96"/>
      <c r="H1201" s="95"/>
      <c r="I1201" s="96"/>
    </row>
    <row r="1202" spans="5:9" x14ac:dyDescent="0.2">
      <c r="E1202" s="96"/>
      <c r="F1202" s="95"/>
      <c r="G1202" s="96"/>
      <c r="H1202" s="95"/>
      <c r="I1202" s="96"/>
    </row>
    <row r="1203" spans="5:9" x14ac:dyDescent="0.2">
      <c r="E1203" s="96"/>
      <c r="F1203" s="95"/>
      <c r="G1203" s="96"/>
      <c r="H1203" s="95"/>
      <c r="I1203" s="96"/>
    </row>
    <row r="1204" spans="5:9" x14ac:dyDescent="0.2">
      <c r="E1204" s="96"/>
      <c r="F1204" s="95"/>
      <c r="G1204" s="96"/>
      <c r="H1204" s="95"/>
      <c r="I1204" s="96"/>
    </row>
    <row r="1205" spans="5:9" x14ac:dyDescent="0.2">
      <c r="E1205" s="96"/>
      <c r="F1205" s="95"/>
      <c r="G1205" s="96"/>
      <c r="H1205" s="95"/>
      <c r="I1205" s="96"/>
    </row>
    <row r="1206" spans="5:9" x14ac:dyDescent="0.2">
      <c r="E1206" s="96"/>
      <c r="F1206" s="95"/>
      <c r="G1206" s="96"/>
      <c r="H1206" s="95"/>
      <c r="I1206" s="96"/>
    </row>
    <row r="1207" spans="5:9" x14ac:dyDescent="0.2">
      <c r="E1207" s="96"/>
      <c r="F1207" s="95"/>
      <c r="G1207" s="96"/>
      <c r="H1207" s="95"/>
      <c r="I1207" s="96"/>
    </row>
    <row r="1208" spans="5:9" x14ac:dyDescent="0.2">
      <c r="E1208" s="96"/>
      <c r="F1208" s="95"/>
      <c r="G1208" s="96"/>
      <c r="H1208" s="95"/>
      <c r="I1208" s="96"/>
    </row>
    <row r="1209" spans="5:9" x14ac:dyDescent="0.2">
      <c r="E1209" s="96"/>
      <c r="F1209" s="95"/>
      <c r="G1209" s="96"/>
      <c r="H1209" s="95"/>
      <c r="I1209" s="96"/>
    </row>
    <row r="1210" spans="5:9" x14ac:dyDescent="0.2">
      <c r="E1210" s="96"/>
      <c r="F1210" s="95"/>
      <c r="G1210" s="96"/>
      <c r="H1210" s="95"/>
      <c r="I1210" s="96"/>
    </row>
    <row r="1211" spans="5:9" x14ac:dyDescent="0.2">
      <c r="E1211" s="96"/>
      <c r="F1211" s="95"/>
      <c r="G1211" s="96"/>
      <c r="H1211" s="95"/>
      <c r="I1211" s="96"/>
    </row>
    <row r="1212" spans="5:9" x14ac:dyDescent="0.2">
      <c r="E1212" s="96"/>
      <c r="F1212" s="95"/>
      <c r="G1212" s="96"/>
      <c r="H1212" s="95"/>
      <c r="I1212" s="96"/>
    </row>
    <row r="1213" spans="5:9" x14ac:dyDescent="0.2">
      <c r="E1213" s="96"/>
      <c r="F1213" s="95"/>
      <c r="G1213" s="96"/>
      <c r="H1213" s="95"/>
      <c r="I1213" s="96"/>
    </row>
    <row r="1214" spans="5:9" x14ac:dyDescent="0.2">
      <c r="E1214" s="96"/>
      <c r="F1214" s="95"/>
      <c r="G1214" s="96"/>
      <c r="H1214" s="95"/>
      <c r="I1214" s="96"/>
    </row>
    <row r="1215" spans="5:9" x14ac:dyDescent="0.2">
      <c r="E1215" s="96"/>
      <c r="F1215" s="95"/>
      <c r="G1215" s="96"/>
      <c r="H1215" s="95"/>
      <c r="I1215" s="96"/>
    </row>
    <row r="1216" spans="5:9" x14ac:dyDescent="0.2">
      <c r="E1216" s="96"/>
      <c r="F1216" s="95"/>
      <c r="G1216" s="96"/>
      <c r="H1216" s="95"/>
      <c r="I1216" s="96"/>
    </row>
    <row r="1217" spans="5:9" x14ac:dyDescent="0.2">
      <c r="E1217" s="96"/>
      <c r="F1217" s="95"/>
      <c r="G1217" s="96"/>
      <c r="H1217" s="95"/>
      <c r="I1217" s="96"/>
    </row>
    <row r="1218" spans="5:9" x14ac:dyDescent="0.2">
      <c r="E1218" s="96"/>
      <c r="F1218" s="95"/>
      <c r="G1218" s="96"/>
      <c r="H1218" s="95"/>
      <c r="I1218" s="96"/>
    </row>
    <row r="1219" spans="5:9" x14ac:dyDescent="0.2">
      <c r="E1219" s="96"/>
      <c r="F1219" s="95"/>
      <c r="G1219" s="96"/>
      <c r="H1219" s="95"/>
      <c r="I1219" s="96"/>
    </row>
    <row r="1220" spans="5:9" x14ac:dyDescent="0.2">
      <c r="E1220" s="96"/>
      <c r="F1220" s="95"/>
      <c r="G1220" s="96"/>
      <c r="H1220" s="95"/>
      <c r="I1220" s="96"/>
    </row>
    <row r="1221" spans="5:9" x14ac:dyDescent="0.2">
      <c r="E1221" s="96"/>
      <c r="F1221" s="95"/>
      <c r="G1221" s="96"/>
      <c r="H1221" s="95"/>
      <c r="I1221" s="96"/>
    </row>
    <row r="1222" spans="5:9" x14ac:dyDescent="0.2">
      <c r="E1222" s="96"/>
      <c r="F1222" s="95"/>
      <c r="G1222" s="96"/>
      <c r="H1222" s="95"/>
      <c r="I1222" s="96"/>
    </row>
    <row r="1223" spans="5:9" x14ac:dyDescent="0.2">
      <c r="E1223" s="96"/>
      <c r="F1223" s="95"/>
      <c r="G1223" s="96"/>
      <c r="H1223" s="95"/>
      <c r="I1223" s="96"/>
    </row>
    <row r="1224" spans="5:9" x14ac:dyDescent="0.2">
      <c r="E1224" s="96"/>
      <c r="F1224" s="95"/>
      <c r="G1224" s="96"/>
      <c r="H1224" s="95"/>
      <c r="I1224" s="96"/>
    </row>
    <row r="1225" spans="5:9" x14ac:dyDescent="0.2">
      <c r="E1225" s="96"/>
      <c r="F1225" s="95"/>
      <c r="G1225" s="96"/>
      <c r="H1225" s="95"/>
      <c r="I1225" s="96"/>
    </row>
    <row r="1226" spans="5:9" x14ac:dyDescent="0.2">
      <c r="E1226" s="96"/>
      <c r="F1226" s="95"/>
      <c r="G1226" s="96"/>
      <c r="H1226" s="95"/>
      <c r="I1226" s="96"/>
    </row>
    <row r="1227" spans="5:9" x14ac:dyDescent="0.2">
      <c r="E1227" s="96"/>
      <c r="F1227" s="95"/>
      <c r="G1227" s="96"/>
      <c r="H1227" s="95"/>
      <c r="I1227" s="96"/>
    </row>
    <row r="1228" spans="5:9" x14ac:dyDescent="0.2">
      <c r="E1228" s="96"/>
      <c r="F1228" s="95"/>
      <c r="G1228" s="96"/>
      <c r="H1228" s="95"/>
      <c r="I1228" s="96"/>
    </row>
    <row r="1229" spans="5:9" x14ac:dyDescent="0.2">
      <c r="E1229" s="96"/>
      <c r="F1229" s="95"/>
      <c r="G1229" s="96"/>
      <c r="H1229" s="95"/>
      <c r="I1229" s="96"/>
    </row>
    <row r="1230" spans="5:9" x14ac:dyDescent="0.2">
      <c r="E1230" s="96"/>
      <c r="F1230" s="95"/>
      <c r="G1230" s="96"/>
      <c r="H1230" s="95"/>
      <c r="I1230" s="96"/>
    </row>
    <row r="1231" spans="5:9" x14ac:dyDescent="0.2">
      <c r="E1231" s="96"/>
      <c r="F1231" s="95"/>
      <c r="G1231" s="96"/>
      <c r="H1231" s="95"/>
      <c r="I1231" s="96"/>
    </row>
    <row r="1232" spans="5:9" x14ac:dyDescent="0.2">
      <c r="E1232" s="96"/>
      <c r="F1232" s="95"/>
      <c r="G1232" s="96"/>
      <c r="H1232" s="95"/>
      <c r="I1232" s="96"/>
    </row>
    <row r="1233" spans="5:9" x14ac:dyDescent="0.2">
      <c r="E1233" s="96"/>
      <c r="F1233" s="95"/>
      <c r="G1233" s="96"/>
      <c r="H1233" s="95"/>
      <c r="I1233" s="96"/>
    </row>
    <row r="1234" spans="5:9" x14ac:dyDescent="0.2">
      <c r="E1234" s="96"/>
      <c r="F1234" s="95"/>
      <c r="G1234" s="96"/>
      <c r="H1234" s="95"/>
      <c r="I1234" s="96"/>
    </row>
    <row r="1235" spans="5:9" x14ac:dyDescent="0.2">
      <c r="E1235" s="96"/>
      <c r="F1235" s="95"/>
      <c r="G1235" s="96"/>
      <c r="H1235" s="95"/>
      <c r="I1235" s="96"/>
    </row>
    <row r="1236" spans="5:9" x14ac:dyDescent="0.2">
      <c r="E1236" s="96"/>
      <c r="F1236" s="95"/>
      <c r="G1236" s="96"/>
      <c r="H1236" s="95"/>
      <c r="I1236" s="96"/>
    </row>
    <row r="1237" spans="5:9" x14ac:dyDescent="0.2">
      <c r="E1237" s="96"/>
      <c r="F1237" s="95"/>
      <c r="G1237" s="96"/>
      <c r="H1237" s="95"/>
      <c r="I1237" s="96"/>
    </row>
    <row r="1238" spans="5:9" x14ac:dyDescent="0.2">
      <c r="E1238" s="96"/>
      <c r="F1238" s="95"/>
      <c r="G1238" s="96"/>
      <c r="H1238" s="95"/>
      <c r="I1238" s="96"/>
    </row>
    <row r="1239" spans="5:9" x14ac:dyDescent="0.2">
      <c r="E1239" s="96"/>
      <c r="F1239" s="95"/>
      <c r="G1239" s="96"/>
      <c r="H1239" s="95"/>
      <c r="I1239" s="96"/>
    </row>
    <row r="1240" spans="5:9" x14ac:dyDescent="0.2">
      <c r="E1240" s="96"/>
      <c r="F1240" s="95"/>
      <c r="G1240" s="96"/>
      <c r="H1240" s="95"/>
      <c r="I1240" s="96"/>
    </row>
    <row r="1241" spans="5:9" x14ac:dyDescent="0.2">
      <c r="E1241" s="96"/>
      <c r="F1241" s="95"/>
      <c r="G1241" s="96"/>
      <c r="H1241" s="95"/>
      <c r="I1241" s="96"/>
    </row>
    <row r="1242" spans="5:9" x14ac:dyDescent="0.2">
      <c r="E1242" s="96"/>
      <c r="F1242" s="95"/>
      <c r="G1242" s="96"/>
      <c r="H1242" s="95"/>
      <c r="I1242" s="96"/>
    </row>
    <row r="1243" spans="5:9" x14ac:dyDescent="0.2">
      <c r="E1243" s="96"/>
      <c r="F1243" s="95"/>
      <c r="G1243" s="96"/>
      <c r="H1243" s="95"/>
      <c r="I1243" s="96"/>
    </row>
    <row r="1244" spans="5:9" x14ac:dyDescent="0.2">
      <c r="E1244" s="96"/>
      <c r="F1244" s="95"/>
      <c r="G1244" s="96"/>
      <c r="H1244" s="95"/>
      <c r="I1244" s="96"/>
    </row>
    <row r="1245" spans="5:9" x14ac:dyDescent="0.2">
      <c r="E1245" s="96"/>
      <c r="F1245" s="95"/>
      <c r="G1245" s="96"/>
      <c r="H1245" s="95"/>
      <c r="I1245" s="96"/>
    </row>
    <row r="1246" spans="5:9" x14ac:dyDescent="0.2">
      <c r="E1246" s="96"/>
      <c r="F1246" s="95"/>
      <c r="G1246" s="96"/>
      <c r="H1246" s="95"/>
      <c r="I1246" s="96"/>
    </row>
    <row r="1247" spans="5:9" x14ac:dyDescent="0.2">
      <c r="E1247" s="96"/>
      <c r="F1247" s="95"/>
      <c r="G1247" s="96"/>
      <c r="H1247" s="95"/>
      <c r="I1247" s="96"/>
    </row>
    <row r="1248" spans="5:9" x14ac:dyDescent="0.2">
      <c r="E1248" s="96"/>
      <c r="F1248" s="95"/>
      <c r="G1248" s="96"/>
      <c r="H1248" s="95"/>
      <c r="I1248" s="96"/>
    </row>
    <row r="1249" spans="5:9" x14ac:dyDescent="0.2">
      <c r="E1249" s="96"/>
      <c r="F1249" s="95"/>
      <c r="G1249" s="96"/>
      <c r="H1249" s="95"/>
      <c r="I1249" s="96"/>
    </row>
    <row r="1250" spans="5:9" x14ac:dyDescent="0.2">
      <c r="E1250" s="96"/>
      <c r="F1250" s="95"/>
      <c r="G1250" s="96"/>
      <c r="H1250" s="95"/>
      <c r="I1250" s="96"/>
    </row>
    <row r="1251" spans="5:9" x14ac:dyDescent="0.2">
      <c r="E1251" s="96"/>
      <c r="F1251" s="95"/>
      <c r="G1251" s="96"/>
      <c r="H1251" s="95"/>
      <c r="I1251" s="96"/>
    </row>
    <row r="1252" spans="5:9" x14ac:dyDescent="0.2">
      <c r="E1252" s="96"/>
      <c r="F1252" s="95"/>
      <c r="G1252" s="96"/>
      <c r="H1252" s="95"/>
      <c r="I1252" s="96"/>
    </row>
    <row r="1253" spans="5:9" x14ac:dyDescent="0.2">
      <c r="E1253" s="96"/>
      <c r="F1253" s="95"/>
      <c r="G1253" s="96"/>
      <c r="H1253" s="95"/>
      <c r="I1253" s="96"/>
    </row>
    <row r="1254" spans="5:9" x14ac:dyDescent="0.2">
      <c r="E1254" s="96"/>
      <c r="F1254" s="95"/>
      <c r="G1254" s="96"/>
      <c r="H1254" s="95"/>
      <c r="I1254" s="96"/>
    </row>
    <row r="1255" spans="5:9" x14ac:dyDescent="0.2">
      <c r="E1255" s="96"/>
      <c r="F1255" s="95"/>
      <c r="G1255" s="96"/>
      <c r="H1255" s="95"/>
      <c r="I1255" s="96"/>
    </row>
    <row r="1256" spans="5:9" x14ac:dyDescent="0.2">
      <c r="E1256" s="96"/>
      <c r="F1256" s="95"/>
      <c r="G1256" s="96"/>
      <c r="H1256" s="95"/>
      <c r="I1256" s="96"/>
    </row>
    <row r="1257" spans="5:9" x14ac:dyDescent="0.2">
      <c r="E1257" s="96"/>
      <c r="F1257" s="95"/>
      <c r="G1257" s="96"/>
      <c r="H1257" s="95"/>
      <c r="I1257" s="96"/>
    </row>
    <row r="1258" spans="5:9" x14ac:dyDescent="0.2">
      <c r="E1258" s="96"/>
      <c r="F1258" s="95"/>
      <c r="G1258" s="96"/>
      <c r="H1258" s="95"/>
      <c r="I1258" s="96"/>
    </row>
    <row r="1259" spans="5:9" x14ac:dyDescent="0.2">
      <c r="E1259" s="96"/>
      <c r="F1259" s="95"/>
      <c r="G1259" s="96"/>
      <c r="H1259" s="95"/>
      <c r="I1259" s="96"/>
    </row>
    <row r="1260" spans="5:9" x14ac:dyDescent="0.2">
      <c r="E1260" s="96"/>
      <c r="F1260" s="95"/>
      <c r="G1260" s="96"/>
      <c r="H1260" s="95"/>
      <c r="I1260" s="96"/>
    </row>
    <row r="1261" spans="5:9" x14ac:dyDescent="0.2">
      <c r="E1261" s="96"/>
      <c r="F1261" s="95"/>
      <c r="G1261" s="96"/>
      <c r="H1261" s="95"/>
      <c r="I1261" s="96"/>
    </row>
    <row r="1262" spans="5:9" x14ac:dyDescent="0.2">
      <c r="E1262" s="96"/>
      <c r="F1262" s="95"/>
      <c r="G1262" s="96"/>
      <c r="H1262" s="95"/>
      <c r="I1262" s="96"/>
    </row>
    <row r="1263" spans="5:9" x14ac:dyDescent="0.2">
      <c r="E1263" s="96"/>
      <c r="F1263" s="95"/>
      <c r="G1263" s="96"/>
      <c r="H1263" s="95"/>
      <c r="I1263" s="96"/>
    </row>
    <row r="1264" spans="5:9" x14ac:dyDescent="0.2">
      <c r="E1264" s="96"/>
      <c r="F1264" s="95"/>
      <c r="G1264" s="96"/>
      <c r="H1264" s="95"/>
      <c r="I1264" s="96"/>
    </row>
    <row r="1265" spans="5:9" x14ac:dyDescent="0.2">
      <c r="E1265" s="96"/>
      <c r="F1265" s="95"/>
      <c r="G1265" s="96"/>
      <c r="H1265" s="95"/>
      <c r="I1265" s="96"/>
    </row>
    <row r="1266" spans="5:9" x14ac:dyDescent="0.2">
      <c r="E1266" s="96"/>
      <c r="F1266" s="95"/>
      <c r="G1266" s="96"/>
      <c r="H1266" s="95"/>
      <c r="I1266" s="96"/>
    </row>
    <row r="1267" spans="5:9" x14ac:dyDescent="0.2">
      <c r="E1267" s="96"/>
      <c r="F1267" s="95"/>
      <c r="G1267" s="96"/>
      <c r="H1267" s="95"/>
      <c r="I1267" s="96"/>
    </row>
    <row r="1268" spans="5:9" x14ac:dyDescent="0.2">
      <c r="E1268" s="96"/>
      <c r="F1268" s="95"/>
      <c r="G1268" s="96"/>
      <c r="H1268" s="95"/>
      <c r="I1268" s="96"/>
    </row>
    <row r="1269" spans="5:9" x14ac:dyDescent="0.2">
      <c r="E1269" s="96"/>
      <c r="F1269" s="95"/>
      <c r="G1269" s="96"/>
      <c r="H1269" s="95"/>
      <c r="I1269" s="96"/>
    </row>
    <row r="1270" spans="5:9" x14ac:dyDescent="0.2">
      <c r="E1270" s="96"/>
      <c r="F1270" s="95"/>
      <c r="G1270" s="96"/>
      <c r="H1270" s="95"/>
      <c r="I1270" s="96"/>
    </row>
    <row r="1271" spans="5:9" x14ac:dyDescent="0.2">
      <c r="E1271" s="96"/>
      <c r="F1271" s="95"/>
      <c r="G1271" s="96"/>
      <c r="H1271" s="95"/>
      <c r="I1271" s="96"/>
    </row>
    <row r="1272" spans="5:9" x14ac:dyDescent="0.2">
      <c r="E1272" s="96"/>
      <c r="F1272" s="95"/>
      <c r="G1272" s="96"/>
      <c r="H1272" s="95"/>
      <c r="I1272" s="96"/>
    </row>
    <row r="1273" spans="5:9" x14ac:dyDescent="0.2">
      <c r="E1273" s="96"/>
      <c r="F1273" s="95"/>
      <c r="G1273" s="96"/>
      <c r="H1273" s="95"/>
      <c r="I1273" s="96"/>
    </row>
    <row r="1274" spans="5:9" x14ac:dyDescent="0.2">
      <c r="E1274" s="96"/>
      <c r="F1274" s="95"/>
      <c r="G1274" s="96"/>
      <c r="H1274" s="95"/>
      <c r="I1274" s="96"/>
    </row>
    <row r="1275" spans="5:9" x14ac:dyDescent="0.2">
      <c r="E1275" s="96"/>
      <c r="F1275" s="95"/>
      <c r="G1275" s="96"/>
      <c r="H1275" s="95"/>
      <c r="I1275" s="96"/>
    </row>
    <row r="1276" spans="5:9" x14ac:dyDescent="0.2">
      <c r="E1276" s="96"/>
      <c r="F1276" s="95"/>
      <c r="G1276" s="96"/>
      <c r="H1276" s="95"/>
      <c r="I1276" s="96"/>
    </row>
    <row r="1277" spans="5:9" x14ac:dyDescent="0.2">
      <c r="E1277" s="96"/>
      <c r="F1277" s="95"/>
      <c r="G1277" s="96"/>
      <c r="H1277" s="95"/>
      <c r="I1277" s="96"/>
    </row>
    <row r="1278" spans="5:9" x14ac:dyDescent="0.2">
      <c r="E1278" s="96"/>
      <c r="F1278" s="95"/>
      <c r="G1278" s="96"/>
      <c r="H1278" s="95"/>
      <c r="I1278" s="96"/>
    </row>
    <row r="1279" spans="5:9" x14ac:dyDescent="0.2">
      <c r="E1279" s="96"/>
      <c r="F1279" s="95"/>
      <c r="G1279" s="96"/>
      <c r="H1279" s="95"/>
      <c r="I1279" s="96"/>
    </row>
    <row r="1280" spans="5:9" x14ac:dyDescent="0.2">
      <c r="E1280" s="96"/>
      <c r="F1280" s="95"/>
      <c r="G1280" s="96"/>
      <c r="H1280" s="95"/>
      <c r="I1280" s="96"/>
    </row>
    <row r="1281" spans="5:9" x14ac:dyDescent="0.2">
      <c r="E1281" s="96"/>
      <c r="F1281" s="95"/>
      <c r="G1281" s="96"/>
      <c r="H1281" s="95"/>
      <c r="I1281" s="96"/>
    </row>
    <row r="1282" spans="5:9" x14ac:dyDescent="0.2">
      <c r="E1282" s="96"/>
      <c r="F1282" s="95"/>
      <c r="G1282" s="96"/>
      <c r="H1282" s="95"/>
      <c r="I1282" s="96"/>
    </row>
    <row r="1283" spans="5:9" x14ac:dyDescent="0.2">
      <c r="E1283" s="96"/>
      <c r="F1283" s="95"/>
      <c r="G1283" s="96"/>
      <c r="H1283" s="95"/>
      <c r="I1283" s="96"/>
    </row>
    <row r="1284" spans="5:9" x14ac:dyDescent="0.2">
      <c r="E1284" s="96"/>
      <c r="F1284" s="95"/>
      <c r="G1284" s="96"/>
      <c r="H1284" s="95"/>
      <c r="I1284" s="96"/>
    </row>
    <row r="1285" spans="5:9" x14ac:dyDescent="0.2">
      <c r="E1285" s="96"/>
      <c r="F1285" s="95"/>
      <c r="G1285" s="96"/>
      <c r="H1285" s="95"/>
      <c r="I1285" s="96"/>
    </row>
    <row r="1286" spans="5:9" x14ac:dyDescent="0.2">
      <c r="E1286" s="96"/>
      <c r="F1286" s="95"/>
      <c r="G1286" s="96"/>
      <c r="H1286" s="95"/>
      <c r="I1286" s="96"/>
    </row>
    <row r="1287" spans="5:9" x14ac:dyDescent="0.2">
      <c r="E1287" s="96"/>
      <c r="F1287" s="95"/>
      <c r="G1287" s="96"/>
      <c r="H1287" s="95"/>
      <c r="I1287" s="96"/>
    </row>
    <row r="1288" spans="5:9" x14ac:dyDescent="0.2">
      <c r="E1288" s="96"/>
      <c r="F1288" s="95"/>
      <c r="G1288" s="96"/>
      <c r="H1288" s="95"/>
      <c r="I1288" s="96"/>
    </row>
    <row r="1289" spans="5:9" x14ac:dyDescent="0.2">
      <c r="E1289" s="96"/>
      <c r="F1289" s="95"/>
      <c r="G1289" s="96"/>
      <c r="H1289" s="95"/>
      <c r="I1289" s="96"/>
    </row>
    <row r="1290" spans="5:9" x14ac:dyDescent="0.2">
      <c r="E1290" s="96"/>
      <c r="F1290" s="95"/>
      <c r="G1290" s="96"/>
      <c r="H1290" s="95"/>
      <c r="I1290" s="96"/>
    </row>
    <row r="1291" spans="5:9" x14ac:dyDescent="0.2">
      <c r="E1291" s="96"/>
      <c r="F1291" s="95"/>
      <c r="G1291" s="96"/>
      <c r="H1291" s="95"/>
      <c r="I1291" s="96"/>
    </row>
    <row r="1292" spans="5:9" x14ac:dyDescent="0.2">
      <c r="E1292" s="96"/>
      <c r="F1292" s="95"/>
      <c r="G1292" s="96"/>
      <c r="H1292" s="95"/>
      <c r="I1292" s="96"/>
    </row>
    <row r="1293" spans="5:9" x14ac:dyDescent="0.2">
      <c r="E1293" s="96"/>
      <c r="F1293" s="95"/>
      <c r="G1293" s="96"/>
      <c r="H1293" s="95"/>
      <c r="I1293" s="96"/>
    </row>
    <row r="1294" spans="5:9" x14ac:dyDescent="0.2">
      <c r="E1294" s="96"/>
      <c r="F1294" s="95"/>
      <c r="G1294" s="96"/>
      <c r="H1294" s="95"/>
      <c r="I1294" s="96"/>
    </row>
    <row r="1295" spans="5:9" x14ac:dyDescent="0.2">
      <c r="E1295" s="96"/>
      <c r="F1295" s="95"/>
      <c r="G1295" s="96"/>
      <c r="H1295" s="95"/>
      <c r="I1295" s="96"/>
    </row>
    <row r="1296" spans="5:9" x14ac:dyDescent="0.2">
      <c r="E1296" s="96"/>
      <c r="F1296" s="95"/>
      <c r="G1296" s="96"/>
      <c r="H1296" s="95"/>
      <c r="I1296" s="96"/>
    </row>
    <row r="1297" spans="5:9" x14ac:dyDescent="0.2">
      <c r="E1297" s="96"/>
      <c r="F1297" s="95"/>
      <c r="G1297" s="96"/>
      <c r="H1297" s="95"/>
      <c r="I1297" s="96"/>
    </row>
    <row r="1298" spans="5:9" x14ac:dyDescent="0.2">
      <c r="E1298" s="96"/>
      <c r="F1298" s="95"/>
      <c r="G1298" s="96"/>
      <c r="H1298" s="95"/>
      <c r="I1298" s="96"/>
    </row>
    <row r="1299" spans="5:9" x14ac:dyDescent="0.2">
      <c r="E1299" s="96"/>
      <c r="F1299" s="95"/>
      <c r="G1299" s="96"/>
      <c r="H1299" s="95"/>
      <c r="I1299" s="96"/>
    </row>
    <row r="1300" spans="5:9" x14ac:dyDescent="0.2">
      <c r="E1300" s="96"/>
      <c r="F1300" s="95"/>
      <c r="G1300" s="96"/>
      <c r="H1300" s="95"/>
      <c r="I1300" s="96"/>
    </row>
    <row r="1301" spans="5:9" x14ac:dyDescent="0.2">
      <c r="E1301" s="96"/>
      <c r="F1301" s="95"/>
      <c r="G1301" s="96"/>
      <c r="H1301" s="95"/>
      <c r="I1301" s="96"/>
    </row>
    <row r="1302" spans="5:9" x14ac:dyDescent="0.2">
      <c r="E1302" s="96"/>
      <c r="F1302" s="95"/>
      <c r="G1302" s="96"/>
      <c r="H1302" s="95"/>
      <c r="I1302" s="96"/>
    </row>
    <row r="1303" spans="5:9" x14ac:dyDescent="0.2">
      <c r="E1303" s="96"/>
      <c r="F1303" s="95"/>
      <c r="G1303" s="96"/>
      <c r="H1303" s="95"/>
      <c r="I1303" s="96"/>
    </row>
    <row r="1304" spans="5:9" x14ac:dyDescent="0.2">
      <c r="E1304" s="96"/>
      <c r="F1304" s="95"/>
      <c r="G1304" s="96"/>
      <c r="H1304" s="95"/>
      <c r="I1304" s="96"/>
    </row>
    <row r="1305" spans="5:9" x14ac:dyDescent="0.2">
      <c r="E1305" s="96"/>
      <c r="F1305" s="95"/>
      <c r="G1305" s="96"/>
      <c r="H1305" s="95"/>
      <c r="I1305" s="96"/>
    </row>
    <row r="1306" spans="5:9" x14ac:dyDescent="0.2">
      <c r="E1306" s="96"/>
      <c r="F1306" s="95"/>
      <c r="G1306" s="96"/>
      <c r="H1306" s="95"/>
      <c r="I1306" s="96"/>
    </row>
    <row r="1307" spans="5:9" x14ac:dyDescent="0.2">
      <c r="E1307" s="96"/>
      <c r="F1307" s="95"/>
      <c r="G1307" s="96"/>
      <c r="H1307" s="95"/>
      <c r="I1307" s="96"/>
    </row>
    <row r="1308" spans="5:9" x14ac:dyDescent="0.2">
      <c r="E1308" s="96"/>
      <c r="F1308" s="95"/>
      <c r="G1308" s="96"/>
      <c r="H1308" s="95"/>
      <c r="I1308" s="96"/>
    </row>
    <row r="1309" spans="5:9" x14ac:dyDescent="0.2">
      <c r="E1309" s="96"/>
      <c r="F1309" s="95"/>
      <c r="G1309" s="96"/>
      <c r="H1309" s="95"/>
      <c r="I1309" s="96"/>
    </row>
    <row r="1310" spans="5:9" x14ac:dyDescent="0.2">
      <c r="E1310" s="96"/>
      <c r="F1310" s="95"/>
      <c r="G1310" s="96"/>
      <c r="H1310" s="95"/>
      <c r="I1310" s="96"/>
    </row>
    <row r="1311" spans="5:9" x14ac:dyDescent="0.2">
      <c r="E1311" s="96"/>
      <c r="F1311" s="95"/>
      <c r="G1311" s="96"/>
      <c r="H1311" s="95"/>
      <c r="I1311" s="96"/>
    </row>
    <row r="1312" spans="5:9" x14ac:dyDescent="0.2">
      <c r="E1312" s="96"/>
      <c r="F1312" s="95"/>
      <c r="G1312" s="96"/>
      <c r="H1312" s="95"/>
      <c r="I1312" s="96"/>
    </row>
    <row r="1313" spans="5:9" x14ac:dyDescent="0.2">
      <c r="E1313" s="96"/>
      <c r="F1313" s="95"/>
      <c r="G1313" s="96"/>
      <c r="H1313" s="95"/>
      <c r="I1313" s="96"/>
    </row>
    <row r="1314" spans="5:9" x14ac:dyDescent="0.2">
      <c r="E1314" s="96"/>
      <c r="F1314" s="95"/>
      <c r="G1314" s="96"/>
      <c r="H1314" s="95"/>
      <c r="I1314" s="96"/>
    </row>
    <row r="1315" spans="5:9" x14ac:dyDescent="0.2">
      <c r="E1315" s="96"/>
      <c r="F1315" s="95"/>
      <c r="G1315" s="96"/>
      <c r="H1315" s="95"/>
      <c r="I1315" s="96"/>
    </row>
    <row r="1316" spans="5:9" x14ac:dyDescent="0.2">
      <c r="E1316" s="96"/>
      <c r="F1316" s="95"/>
      <c r="G1316" s="96"/>
      <c r="H1316" s="95"/>
      <c r="I1316" s="96"/>
    </row>
    <row r="1317" spans="5:9" x14ac:dyDescent="0.2">
      <c r="E1317" s="96"/>
      <c r="F1317" s="95"/>
      <c r="G1317" s="96"/>
      <c r="H1317" s="95"/>
      <c r="I1317" s="96"/>
    </row>
    <row r="1318" spans="5:9" x14ac:dyDescent="0.2">
      <c r="E1318" s="96"/>
      <c r="F1318" s="95"/>
      <c r="G1318" s="96"/>
      <c r="H1318" s="95"/>
      <c r="I1318" s="96"/>
    </row>
    <row r="1319" spans="5:9" x14ac:dyDescent="0.2">
      <c r="E1319" s="96"/>
      <c r="F1319" s="95"/>
      <c r="G1319" s="96"/>
      <c r="H1319" s="95"/>
      <c r="I1319" s="96"/>
    </row>
    <row r="1320" spans="5:9" x14ac:dyDescent="0.2">
      <c r="E1320" s="96"/>
      <c r="F1320" s="95"/>
      <c r="G1320" s="96"/>
      <c r="H1320" s="95"/>
      <c r="I1320" s="96"/>
    </row>
    <row r="1321" spans="5:9" x14ac:dyDescent="0.2">
      <c r="E1321" s="96"/>
      <c r="F1321" s="95"/>
      <c r="G1321" s="96"/>
      <c r="H1321" s="95"/>
      <c r="I1321" s="96"/>
    </row>
    <row r="1322" spans="5:9" x14ac:dyDescent="0.2">
      <c r="E1322" s="96"/>
      <c r="F1322" s="95"/>
      <c r="G1322" s="96"/>
      <c r="H1322" s="95"/>
      <c r="I1322" s="96"/>
    </row>
    <row r="1323" spans="5:9" x14ac:dyDescent="0.2">
      <c r="E1323" s="96"/>
      <c r="F1323" s="95"/>
      <c r="G1323" s="96"/>
      <c r="H1323" s="95"/>
      <c r="I1323" s="96"/>
    </row>
    <row r="1324" spans="5:9" x14ac:dyDescent="0.2">
      <c r="E1324" s="96"/>
      <c r="F1324" s="95"/>
      <c r="G1324" s="96"/>
      <c r="H1324" s="95"/>
      <c r="I1324" s="96"/>
    </row>
    <row r="1325" spans="5:9" x14ac:dyDescent="0.2">
      <c r="E1325" s="96"/>
      <c r="F1325" s="95"/>
      <c r="G1325" s="96"/>
      <c r="H1325" s="95"/>
      <c r="I1325" s="96"/>
    </row>
    <row r="1326" spans="5:9" x14ac:dyDescent="0.2">
      <c r="E1326" s="96"/>
      <c r="F1326" s="95"/>
      <c r="G1326" s="96"/>
      <c r="H1326" s="95"/>
      <c r="I1326" s="96"/>
    </row>
    <row r="1327" spans="5:9" x14ac:dyDescent="0.2">
      <c r="E1327" s="96"/>
      <c r="F1327" s="95"/>
      <c r="G1327" s="96"/>
      <c r="H1327" s="95"/>
      <c r="I1327" s="96"/>
    </row>
    <row r="1328" spans="5:9" x14ac:dyDescent="0.2">
      <c r="E1328" s="96"/>
      <c r="F1328" s="95"/>
      <c r="G1328" s="96"/>
      <c r="H1328" s="95"/>
      <c r="I1328" s="96"/>
    </row>
    <row r="1329" spans="5:9" x14ac:dyDescent="0.2">
      <c r="E1329" s="96"/>
      <c r="F1329" s="95"/>
      <c r="G1329" s="96"/>
      <c r="H1329" s="95"/>
      <c r="I1329" s="96"/>
    </row>
    <row r="1330" spans="5:9" x14ac:dyDescent="0.2">
      <c r="E1330" s="96"/>
      <c r="F1330" s="95"/>
      <c r="G1330" s="96"/>
      <c r="H1330" s="95"/>
      <c r="I1330" s="96"/>
    </row>
    <row r="1331" spans="5:9" x14ac:dyDescent="0.2">
      <c r="E1331" s="96"/>
      <c r="F1331" s="95"/>
      <c r="G1331" s="96"/>
      <c r="H1331" s="95"/>
      <c r="I1331" s="96"/>
    </row>
    <row r="1332" spans="5:9" x14ac:dyDescent="0.2">
      <c r="E1332" s="96"/>
      <c r="F1332" s="95"/>
      <c r="G1332" s="96"/>
      <c r="H1332" s="95"/>
      <c r="I1332" s="96"/>
    </row>
    <row r="1333" spans="5:9" x14ac:dyDescent="0.2">
      <c r="E1333" s="96"/>
      <c r="F1333" s="95"/>
      <c r="G1333" s="96"/>
      <c r="H1333" s="95"/>
      <c r="I1333" s="96"/>
    </row>
    <row r="1334" spans="5:9" x14ac:dyDescent="0.2">
      <c r="E1334" s="96"/>
      <c r="F1334" s="95"/>
      <c r="G1334" s="96"/>
      <c r="H1334" s="95"/>
      <c r="I1334" s="96"/>
    </row>
    <row r="1335" spans="5:9" x14ac:dyDescent="0.2">
      <c r="E1335" s="96"/>
      <c r="F1335" s="95"/>
      <c r="G1335" s="96"/>
      <c r="H1335" s="95"/>
      <c r="I1335" s="96"/>
    </row>
    <row r="1336" spans="5:9" x14ac:dyDescent="0.2">
      <c r="E1336" s="96"/>
      <c r="F1336" s="95"/>
      <c r="G1336" s="96"/>
      <c r="H1336" s="95"/>
      <c r="I1336" s="96"/>
    </row>
    <row r="1337" spans="5:9" x14ac:dyDescent="0.2">
      <c r="E1337" s="96"/>
      <c r="F1337" s="95"/>
      <c r="G1337" s="96"/>
      <c r="H1337" s="95"/>
      <c r="I1337" s="96"/>
    </row>
    <row r="1338" spans="5:9" x14ac:dyDescent="0.2">
      <c r="E1338" s="96"/>
      <c r="F1338" s="95"/>
      <c r="G1338" s="96"/>
      <c r="H1338" s="95"/>
      <c r="I1338" s="96"/>
    </row>
    <row r="1339" spans="5:9" x14ac:dyDescent="0.2">
      <c r="E1339" s="96"/>
      <c r="F1339" s="95"/>
      <c r="G1339" s="96"/>
      <c r="H1339" s="95"/>
      <c r="I1339" s="96"/>
    </row>
    <row r="1340" spans="5:9" x14ac:dyDescent="0.2">
      <c r="E1340" s="96"/>
      <c r="F1340" s="95"/>
      <c r="G1340" s="96"/>
      <c r="H1340" s="95"/>
      <c r="I1340" s="96"/>
    </row>
    <row r="1341" spans="5:9" x14ac:dyDescent="0.2">
      <c r="E1341" s="96"/>
      <c r="F1341" s="95"/>
      <c r="G1341" s="96"/>
      <c r="H1341" s="95"/>
      <c r="I1341" s="96"/>
    </row>
    <row r="1342" spans="5:9" x14ac:dyDescent="0.2">
      <c r="E1342" s="96"/>
      <c r="F1342" s="95"/>
      <c r="G1342" s="96"/>
      <c r="H1342" s="95"/>
      <c r="I1342" s="96"/>
    </row>
    <row r="1343" spans="5:9" x14ac:dyDescent="0.2">
      <c r="E1343" s="96"/>
      <c r="F1343" s="95"/>
      <c r="G1343" s="96"/>
      <c r="H1343" s="95"/>
      <c r="I1343" s="96"/>
    </row>
    <row r="1344" spans="5:9" x14ac:dyDescent="0.2">
      <c r="E1344" s="96"/>
      <c r="F1344" s="95"/>
      <c r="G1344" s="96"/>
      <c r="H1344" s="95"/>
      <c r="I1344" s="96"/>
    </row>
    <row r="1345" spans="5:9" x14ac:dyDescent="0.2">
      <c r="E1345" s="96"/>
      <c r="F1345" s="95"/>
      <c r="G1345" s="96"/>
      <c r="H1345" s="95"/>
      <c r="I1345" s="96"/>
    </row>
    <row r="1346" spans="5:9" x14ac:dyDescent="0.2">
      <c r="E1346" s="96"/>
      <c r="F1346" s="95"/>
      <c r="G1346" s="96"/>
      <c r="H1346" s="95"/>
      <c r="I1346" s="96"/>
    </row>
    <row r="1347" spans="5:9" x14ac:dyDescent="0.2">
      <c r="E1347" s="96"/>
      <c r="F1347" s="95"/>
      <c r="G1347" s="96"/>
      <c r="H1347" s="95"/>
      <c r="I1347" s="96"/>
    </row>
    <row r="1348" spans="5:9" x14ac:dyDescent="0.2">
      <c r="E1348" s="96"/>
      <c r="F1348" s="95"/>
      <c r="G1348" s="96"/>
      <c r="H1348" s="95"/>
      <c r="I1348" s="96"/>
    </row>
    <row r="1349" spans="5:9" x14ac:dyDescent="0.2">
      <c r="E1349" s="96"/>
      <c r="F1349" s="95"/>
      <c r="G1349" s="96"/>
      <c r="H1349" s="95"/>
      <c r="I1349" s="96"/>
    </row>
    <row r="1350" spans="5:9" x14ac:dyDescent="0.2">
      <c r="E1350" s="96"/>
      <c r="F1350" s="95"/>
      <c r="G1350" s="96"/>
      <c r="H1350" s="95"/>
      <c r="I1350" s="96"/>
    </row>
    <row r="1351" spans="5:9" x14ac:dyDescent="0.2">
      <c r="E1351" s="96"/>
      <c r="F1351" s="95"/>
      <c r="G1351" s="96"/>
      <c r="H1351" s="95"/>
      <c r="I1351" s="96"/>
    </row>
    <row r="1352" spans="5:9" x14ac:dyDescent="0.2">
      <c r="E1352" s="96"/>
      <c r="F1352" s="95"/>
      <c r="G1352" s="96"/>
      <c r="H1352" s="95"/>
      <c r="I1352" s="96"/>
    </row>
    <row r="1353" spans="5:9" x14ac:dyDescent="0.2">
      <c r="E1353" s="96"/>
      <c r="F1353" s="95"/>
      <c r="G1353" s="96"/>
      <c r="H1353" s="95"/>
      <c r="I1353" s="96"/>
    </row>
    <row r="1354" spans="5:9" x14ac:dyDescent="0.2">
      <c r="E1354" s="96"/>
      <c r="F1354" s="95"/>
      <c r="G1354" s="96"/>
      <c r="H1354" s="95"/>
      <c r="I1354" s="96"/>
    </row>
    <row r="1355" spans="5:9" x14ac:dyDescent="0.2">
      <c r="E1355" s="96"/>
      <c r="F1355" s="95"/>
      <c r="G1355" s="96"/>
      <c r="H1355" s="95"/>
      <c r="I1355" s="96"/>
    </row>
    <row r="1356" spans="5:9" x14ac:dyDescent="0.2">
      <c r="E1356" s="96"/>
      <c r="F1356" s="95"/>
      <c r="G1356" s="96"/>
      <c r="H1356" s="95"/>
      <c r="I1356" s="96"/>
    </row>
    <row r="1357" spans="5:9" x14ac:dyDescent="0.2">
      <c r="E1357" s="96"/>
      <c r="F1357" s="95"/>
      <c r="G1357" s="96"/>
      <c r="H1357" s="95"/>
      <c r="I1357" s="96"/>
    </row>
    <row r="1358" spans="5:9" x14ac:dyDescent="0.2">
      <c r="E1358" s="96"/>
      <c r="F1358" s="95"/>
      <c r="G1358" s="96"/>
      <c r="H1358" s="95"/>
      <c r="I1358" s="96"/>
    </row>
    <row r="1359" spans="5:9" x14ac:dyDescent="0.2">
      <c r="E1359" s="96"/>
      <c r="F1359" s="95"/>
      <c r="G1359" s="96"/>
      <c r="H1359" s="95"/>
      <c r="I1359" s="96"/>
    </row>
    <row r="1360" spans="5:9" x14ac:dyDescent="0.2">
      <c r="E1360" s="96"/>
      <c r="F1360" s="95"/>
      <c r="G1360" s="96"/>
      <c r="H1360" s="95"/>
      <c r="I1360" s="96"/>
    </row>
    <row r="1361" spans="5:9" x14ac:dyDescent="0.2">
      <c r="E1361" s="96"/>
      <c r="F1361" s="95"/>
      <c r="G1361" s="96"/>
      <c r="H1361" s="95"/>
      <c r="I1361" s="96"/>
    </row>
    <row r="1362" spans="5:9" x14ac:dyDescent="0.2">
      <c r="E1362" s="96"/>
      <c r="F1362" s="95"/>
      <c r="G1362" s="96"/>
      <c r="H1362" s="95"/>
      <c r="I1362" s="96"/>
    </row>
    <row r="1363" spans="5:9" x14ac:dyDescent="0.2">
      <c r="E1363" s="96"/>
      <c r="F1363" s="95"/>
      <c r="G1363" s="96"/>
      <c r="H1363" s="95"/>
      <c r="I1363" s="96"/>
    </row>
    <row r="1364" spans="5:9" x14ac:dyDescent="0.2">
      <c r="E1364" s="96"/>
      <c r="F1364" s="95"/>
      <c r="G1364" s="96"/>
      <c r="H1364" s="95"/>
      <c r="I1364" s="96"/>
    </row>
    <row r="1365" spans="5:9" x14ac:dyDescent="0.2">
      <c r="E1365" s="96"/>
      <c r="F1365" s="95"/>
      <c r="G1365" s="96"/>
      <c r="H1365" s="95"/>
      <c r="I1365" s="96"/>
    </row>
    <row r="1366" spans="5:9" x14ac:dyDescent="0.2">
      <c r="E1366" s="96"/>
      <c r="F1366" s="95"/>
      <c r="G1366" s="96"/>
      <c r="H1366" s="95"/>
      <c r="I1366" s="96"/>
    </row>
    <row r="1367" spans="5:9" x14ac:dyDescent="0.2">
      <c r="E1367" s="96"/>
      <c r="F1367" s="95"/>
      <c r="G1367" s="96"/>
      <c r="H1367" s="95"/>
      <c r="I1367" s="96"/>
    </row>
    <row r="1368" spans="5:9" x14ac:dyDescent="0.2">
      <c r="E1368" s="96"/>
      <c r="F1368" s="95"/>
      <c r="G1368" s="96"/>
      <c r="H1368" s="95"/>
      <c r="I1368" s="96"/>
    </row>
    <row r="1369" spans="5:9" x14ac:dyDescent="0.2">
      <c r="E1369" s="96"/>
      <c r="F1369" s="95"/>
      <c r="G1369" s="96"/>
      <c r="H1369" s="95"/>
      <c r="I1369" s="96"/>
    </row>
    <row r="1370" spans="5:9" x14ac:dyDescent="0.2">
      <c r="E1370" s="96"/>
      <c r="F1370" s="95"/>
      <c r="G1370" s="96"/>
      <c r="H1370" s="95"/>
      <c r="I1370" s="96"/>
    </row>
    <row r="1371" spans="5:9" x14ac:dyDescent="0.2">
      <c r="E1371" s="96"/>
      <c r="F1371" s="95"/>
      <c r="G1371" s="96"/>
      <c r="H1371" s="95"/>
      <c r="I1371" s="96"/>
    </row>
    <row r="1372" spans="5:9" x14ac:dyDescent="0.2">
      <c r="E1372" s="96"/>
      <c r="F1372" s="95"/>
      <c r="G1372" s="96"/>
      <c r="H1372" s="95"/>
      <c r="I1372" s="96"/>
    </row>
    <row r="1373" spans="5:9" x14ac:dyDescent="0.2">
      <c r="E1373" s="96"/>
      <c r="F1373" s="95"/>
      <c r="G1373" s="96"/>
      <c r="H1373" s="95"/>
      <c r="I1373" s="96"/>
    </row>
    <row r="1374" spans="5:9" x14ac:dyDescent="0.2">
      <c r="E1374" s="96"/>
      <c r="F1374" s="95"/>
      <c r="G1374" s="96"/>
      <c r="H1374" s="95"/>
      <c r="I1374" s="96"/>
    </row>
    <row r="1375" spans="5:9" x14ac:dyDescent="0.2">
      <c r="E1375" s="96"/>
      <c r="F1375" s="95"/>
      <c r="G1375" s="96"/>
      <c r="H1375" s="95"/>
      <c r="I1375" s="96"/>
    </row>
    <row r="1376" spans="5:9" x14ac:dyDescent="0.2">
      <c r="E1376" s="96"/>
      <c r="F1376" s="95"/>
      <c r="G1376" s="96"/>
      <c r="H1376" s="95"/>
      <c r="I1376" s="96"/>
    </row>
    <row r="1377" spans="5:9" x14ac:dyDescent="0.2">
      <c r="E1377" s="96"/>
      <c r="F1377" s="95"/>
      <c r="G1377" s="96"/>
      <c r="H1377" s="95"/>
      <c r="I1377" s="96"/>
    </row>
    <row r="1378" spans="5:9" x14ac:dyDescent="0.2">
      <c r="E1378" s="96"/>
      <c r="F1378" s="95"/>
      <c r="G1378" s="96"/>
      <c r="H1378" s="95"/>
      <c r="I1378" s="96"/>
    </row>
    <row r="1379" spans="5:9" x14ac:dyDescent="0.2">
      <c r="E1379" s="96"/>
      <c r="F1379" s="95"/>
      <c r="G1379" s="96"/>
      <c r="H1379" s="95"/>
      <c r="I1379" s="96"/>
    </row>
    <row r="1380" spans="5:9" x14ac:dyDescent="0.2">
      <c r="E1380" s="96"/>
      <c r="F1380" s="95"/>
      <c r="G1380" s="96"/>
      <c r="H1380" s="95"/>
      <c r="I1380" s="96"/>
    </row>
    <row r="1381" spans="5:9" x14ac:dyDescent="0.2">
      <c r="E1381" s="96"/>
      <c r="F1381" s="95"/>
      <c r="G1381" s="96"/>
      <c r="H1381" s="95"/>
      <c r="I1381" s="96"/>
    </row>
    <row r="1382" spans="5:9" x14ac:dyDescent="0.2">
      <c r="E1382" s="96"/>
      <c r="F1382" s="95"/>
      <c r="G1382" s="96"/>
      <c r="H1382" s="95"/>
      <c r="I1382" s="96"/>
    </row>
    <row r="1383" spans="5:9" x14ac:dyDescent="0.2">
      <c r="E1383" s="96"/>
      <c r="F1383" s="95"/>
      <c r="G1383" s="96"/>
      <c r="H1383" s="95"/>
      <c r="I1383" s="96"/>
    </row>
    <row r="1384" spans="5:9" x14ac:dyDescent="0.2">
      <c r="E1384" s="96"/>
      <c r="F1384" s="95"/>
      <c r="G1384" s="96"/>
      <c r="H1384" s="95"/>
      <c r="I1384" s="96"/>
    </row>
    <row r="1385" spans="5:9" x14ac:dyDescent="0.2">
      <c r="E1385" s="96"/>
      <c r="F1385" s="95"/>
      <c r="G1385" s="96"/>
      <c r="H1385" s="95"/>
      <c r="I1385" s="96"/>
    </row>
    <row r="1386" spans="5:9" x14ac:dyDescent="0.2">
      <c r="E1386" s="96"/>
      <c r="F1386" s="95"/>
      <c r="G1386" s="96"/>
      <c r="H1386" s="95"/>
      <c r="I1386" s="96"/>
    </row>
    <row r="1387" spans="5:9" x14ac:dyDescent="0.2">
      <c r="E1387" s="96"/>
      <c r="F1387" s="95"/>
      <c r="G1387" s="96"/>
      <c r="H1387" s="95"/>
      <c r="I1387" s="96"/>
    </row>
    <row r="1388" spans="5:9" x14ac:dyDescent="0.2">
      <c r="E1388" s="96"/>
      <c r="F1388" s="95"/>
      <c r="G1388" s="96"/>
      <c r="H1388" s="95"/>
      <c r="I1388" s="96"/>
    </row>
    <row r="1389" spans="5:9" x14ac:dyDescent="0.2">
      <c r="E1389" s="96"/>
      <c r="F1389" s="95"/>
      <c r="G1389" s="96"/>
      <c r="H1389" s="95"/>
      <c r="I1389" s="96"/>
    </row>
    <row r="1390" spans="5:9" x14ac:dyDescent="0.2">
      <c r="E1390" s="96"/>
      <c r="F1390" s="95"/>
      <c r="G1390" s="96"/>
      <c r="H1390" s="95"/>
      <c r="I1390" s="96"/>
    </row>
    <row r="1391" spans="5:9" x14ac:dyDescent="0.2">
      <c r="E1391" s="96"/>
      <c r="F1391" s="95"/>
      <c r="G1391" s="96"/>
      <c r="H1391" s="95"/>
      <c r="I1391" s="96"/>
    </row>
    <row r="1392" spans="5:9" x14ac:dyDescent="0.2">
      <c r="E1392" s="96"/>
      <c r="F1392" s="95"/>
      <c r="G1392" s="96"/>
      <c r="H1392" s="95"/>
      <c r="I1392" s="96"/>
    </row>
    <row r="1393" spans="5:9" x14ac:dyDescent="0.2">
      <c r="E1393" s="96"/>
      <c r="F1393" s="95"/>
      <c r="G1393" s="96"/>
      <c r="H1393" s="95"/>
      <c r="I1393" s="96"/>
    </row>
    <row r="1394" spans="5:9" x14ac:dyDescent="0.2">
      <c r="E1394" s="96"/>
      <c r="F1394" s="95"/>
      <c r="G1394" s="96"/>
      <c r="H1394" s="95"/>
      <c r="I1394" s="96"/>
    </row>
    <row r="1395" spans="5:9" x14ac:dyDescent="0.2">
      <c r="E1395" s="96"/>
      <c r="F1395" s="95"/>
      <c r="G1395" s="96"/>
      <c r="H1395" s="95"/>
      <c r="I1395" s="96"/>
    </row>
    <row r="1396" spans="5:9" x14ac:dyDescent="0.2">
      <c r="E1396" s="96"/>
      <c r="F1396" s="95"/>
      <c r="G1396" s="96"/>
      <c r="H1396" s="95"/>
      <c r="I1396" s="96"/>
    </row>
    <row r="1397" spans="5:9" x14ac:dyDescent="0.2">
      <c r="E1397" s="96"/>
      <c r="F1397" s="95"/>
      <c r="G1397" s="96"/>
      <c r="H1397" s="95"/>
      <c r="I1397" s="96"/>
    </row>
    <row r="1398" spans="5:9" x14ac:dyDescent="0.2">
      <c r="E1398" s="96"/>
      <c r="F1398" s="95"/>
      <c r="G1398" s="96"/>
      <c r="H1398" s="95"/>
      <c r="I1398" s="96"/>
    </row>
    <row r="1399" spans="5:9" x14ac:dyDescent="0.2">
      <c r="E1399" s="96"/>
      <c r="F1399" s="95"/>
      <c r="G1399" s="96"/>
      <c r="H1399" s="95"/>
      <c r="I1399" s="96"/>
    </row>
    <row r="1400" spans="5:9" x14ac:dyDescent="0.2">
      <c r="E1400" s="96"/>
      <c r="F1400" s="95"/>
      <c r="G1400" s="96"/>
      <c r="H1400" s="95"/>
      <c r="I1400" s="96"/>
    </row>
    <row r="1401" spans="5:9" x14ac:dyDescent="0.2">
      <c r="E1401" s="96"/>
      <c r="F1401" s="95"/>
      <c r="G1401" s="96"/>
      <c r="H1401" s="95"/>
      <c r="I1401" s="96"/>
    </row>
    <row r="1402" spans="5:9" x14ac:dyDescent="0.2">
      <c r="E1402" s="96"/>
      <c r="F1402" s="95"/>
      <c r="G1402" s="96"/>
      <c r="H1402" s="95"/>
      <c r="I1402" s="96"/>
    </row>
    <row r="1403" spans="5:9" x14ac:dyDescent="0.2">
      <c r="E1403" s="96"/>
      <c r="F1403" s="95"/>
      <c r="G1403" s="96"/>
      <c r="H1403" s="95"/>
      <c r="I1403" s="96"/>
    </row>
    <row r="1404" spans="5:9" x14ac:dyDescent="0.2">
      <c r="E1404" s="96"/>
      <c r="F1404" s="95"/>
      <c r="G1404" s="96"/>
      <c r="H1404" s="95"/>
      <c r="I1404" s="96"/>
    </row>
    <row r="1405" spans="5:9" x14ac:dyDescent="0.2">
      <c r="E1405" s="96"/>
      <c r="F1405" s="95"/>
      <c r="G1405" s="96"/>
      <c r="H1405" s="95"/>
      <c r="I1405" s="96"/>
    </row>
    <row r="1406" spans="5:9" x14ac:dyDescent="0.2">
      <c r="E1406" s="96"/>
      <c r="F1406" s="95"/>
      <c r="G1406" s="96"/>
      <c r="H1406" s="95"/>
      <c r="I1406" s="96"/>
    </row>
    <row r="1407" spans="5:9" x14ac:dyDescent="0.2">
      <c r="E1407" s="96"/>
      <c r="F1407" s="95"/>
      <c r="G1407" s="96"/>
      <c r="H1407" s="95"/>
      <c r="I1407" s="96"/>
    </row>
    <row r="1408" spans="5:9" x14ac:dyDescent="0.2">
      <c r="E1408" s="96"/>
      <c r="F1408" s="95"/>
      <c r="G1408" s="96"/>
      <c r="H1408" s="95"/>
      <c r="I1408" s="96"/>
    </row>
    <row r="1409" spans="5:9" x14ac:dyDescent="0.2">
      <c r="E1409" s="96"/>
      <c r="F1409" s="95"/>
      <c r="G1409" s="96"/>
      <c r="H1409" s="95"/>
      <c r="I1409" s="96"/>
    </row>
    <row r="1410" spans="5:9" x14ac:dyDescent="0.2">
      <c r="E1410" s="96"/>
      <c r="F1410" s="95"/>
      <c r="G1410" s="96"/>
      <c r="H1410" s="95"/>
      <c r="I1410" s="96"/>
    </row>
    <row r="1411" spans="5:9" x14ac:dyDescent="0.2">
      <c r="E1411" s="96"/>
      <c r="F1411" s="95"/>
      <c r="G1411" s="96"/>
      <c r="H1411" s="95"/>
      <c r="I1411" s="96"/>
    </row>
    <row r="1412" spans="5:9" x14ac:dyDescent="0.2">
      <c r="E1412" s="96"/>
      <c r="F1412" s="95"/>
      <c r="G1412" s="96"/>
      <c r="H1412" s="95"/>
      <c r="I1412" s="96"/>
    </row>
    <row r="1413" spans="5:9" x14ac:dyDescent="0.2">
      <c r="E1413" s="96"/>
      <c r="F1413" s="95"/>
      <c r="G1413" s="96"/>
      <c r="H1413" s="95"/>
      <c r="I1413" s="96"/>
    </row>
    <row r="1414" spans="5:9" x14ac:dyDescent="0.2">
      <c r="E1414" s="96"/>
      <c r="F1414" s="95"/>
      <c r="G1414" s="96"/>
      <c r="H1414" s="95"/>
      <c r="I1414" s="96"/>
    </row>
    <row r="1415" spans="5:9" x14ac:dyDescent="0.2">
      <c r="E1415" s="96"/>
      <c r="F1415" s="95"/>
      <c r="G1415" s="96"/>
      <c r="H1415" s="95"/>
      <c r="I1415" s="96"/>
    </row>
    <row r="1416" spans="5:9" x14ac:dyDescent="0.2">
      <c r="E1416" s="96"/>
      <c r="F1416" s="95"/>
      <c r="G1416" s="96"/>
      <c r="H1416" s="95"/>
      <c r="I1416" s="96"/>
    </row>
    <row r="1417" spans="5:9" x14ac:dyDescent="0.2">
      <c r="E1417" s="96"/>
      <c r="F1417" s="95"/>
      <c r="G1417" s="96"/>
      <c r="H1417" s="95"/>
      <c r="I1417" s="96"/>
    </row>
    <row r="1418" spans="5:9" x14ac:dyDescent="0.2">
      <c r="E1418" s="96"/>
      <c r="F1418" s="95"/>
      <c r="G1418" s="96"/>
      <c r="H1418" s="95"/>
      <c r="I1418" s="96"/>
    </row>
    <row r="1419" spans="5:9" x14ac:dyDescent="0.2">
      <c r="E1419" s="96"/>
      <c r="F1419" s="95"/>
      <c r="G1419" s="96"/>
      <c r="H1419" s="95"/>
      <c r="I1419" s="96"/>
    </row>
    <row r="1420" spans="5:9" x14ac:dyDescent="0.2">
      <c r="E1420" s="96"/>
      <c r="F1420" s="95"/>
      <c r="G1420" s="96"/>
      <c r="H1420" s="95"/>
      <c r="I1420" s="96"/>
    </row>
    <row r="1421" spans="5:9" x14ac:dyDescent="0.2">
      <c r="E1421" s="96"/>
      <c r="F1421" s="95"/>
      <c r="G1421" s="96"/>
      <c r="H1421" s="95"/>
      <c r="I1421" s="96"/>
    </row>
    <row r="1422" spans="5:9" x14ac:dyDescent="0.2">
      <c r="E1422" s="96"/>
      <c r="F1422" s="95"/>
      <c r="G1422" s="96"/>
      <c r="H1422" s="95"/>
      <c r="I1422" s="96"/>
    </row>
    <row r="1423" spans="5:9" x14ac:dyDescent="0.2">
      <c r="E1423" s="96"/>
      <c r="F1423" s="95"/>
      <c r="G1423" s="96"/>
      <c r="H1423" s="95"/>
      <c r="I1423" s="96"/>
    </row>
    <row r="1424" spans="5:9" x14ac:dyDescent="0.2">
      <c r="E1424" s="96"/>
      <c r="F1424" s="95"/>
      <c r="G1424" s="96"/>
      <c r="H1424" s="95"/>
      <c r="I1424" s="96"/>
    </row>
    <row r="1425" spans="5:9" x14ac:dyDescent="0.2">
      <c r="E1425" s="96"/>
      <c r="F1425" s="95"/>
      <c r="G1425" s="96"/>
      <c r="H1425" s="95"/>
      <c r="I1425" s="96"/>
    </row>
    <row r="1426" spans="5:9" x14ac:dyDescent="0.2">
      <c r="E1426" s="96"/>
      <c r="F1426" s="95"/>
      <c r="G1426" s="96"/>
      <c r="H1426" s="95"/>
      <c r="I1426" s="96"/>
    </row>
    <row r="1427" spans="5:9" x14ac:dyDescent="0.2">
      <c r="E1427" s="96"/>
      <c r="F1427" s="95"/>
      <c r="G1427" s="96"/>
      <c r="H1427" s="95"/>
      <c r="I1427" s="96"/>
    </row>
    <row r="1428" spans="5:9" x14ac:dyDescent="0.2">
      <c r="E1428" s="96"/>
      <c r="F1428" s="95"/>
      <c r="G1428" s="96"/>
      <c r="H1428" s="95"/>
      <c r="I1428" s="96"/>
    </row>
    <row r="1429" spans="5:9" x14ac:dyDescent="0.2">
      <c r="E1429" s="96"/>
      <c r="F1429" s="95"/>
      <c r="G1429" s="96"/>
      <c r="H1429" s="95"/>
      <c r="I1429" s="96"/>
    </row>
    <row r="1430" spans="5:9" x14ac:dyDescent="0.2">
      <c r="E1430" s="96"/>
      <c r="F1430" s="95"/>
      <c r="G1430" s="96"/>
      <c r="H1430" s="95"/>
      <c r="I1430" s="96"/>
    </row>
    <row r="1431" spans="5:9" x14ac:dyDescent="0.2">
      <c r="E1431" s="96"/>
      <c r="F1431" s="95"/>
      <c r="G1431" s="96"/>
      <c r="H1431" s="95"/>
      <c r="I1431" s="96"/>
    </row>
    <row r="1432" spans="5:9" x14ac:dyDescent="0.2">
      <c r="E1432" s="96"/>
      <c r="F1432" s="95"/>
      <c r="G1432" s="96"/>
      <c r="H1432" s="95"/>
      <c r="I1432" s="96"/>
    </row>
    <row r="1433" spans="5:9" x14ac:dyDescent="0.2">
      <c r="E1433" s="96"/>
      <c r="F1433" s="95"/>
      <c r="G1433" s="96"/>
      <c r="H1433" s="95"/>
      <c r="I1433" s="96"/>
    </row>
    <row r="1434" spans="5:9" x14ac:dyDescent="0.2">
      <c r="E1434" s="96"/>
      <c r="F1434" s="95"/>
      <c r="G1434" s="96"/>
      <c r="H1434" s="95"/>
      <c r="I1434" s="96"/>
    </row>
    <row r="1435" spans="5:9" x14ac:dyDescent="0.2">
      <c r="E1435" s="96"/>
      <c r="F1435" s="95"/>
      <c r="G1435" s="96"/>
      <c r="H1435" s="95"/>
      <c r="I1435" s="96"/>
    </row>
    <row r="1436" spans="5:9" x14ac:dyDescent="0.2">
      <c r="E1436" s="96"/>
      <c r="F1436" s="95"/>
      <c r="G1436" s="96"/>
      <c r="H1436" s="95"/>
      <c r="I1436" s="96"/>
    </row>
    <row r="1437" spans="5:9" x14ac:dyDescent="0.2">
      <c r="E1437" s="96"/>
      <c r="F1437" s="95"/>
      <c r="G1437" s="96"/>
      <c r="H1437" s="95"/>
      <c r="I1437" s="96"/>
    </row>
    <row r="1438" spans="5:9" x14ac:dyDescent="0.2">
      <c r="E1438" s="96"/>
      <c r="F1438" s="95"/>
      <c r="G1438" s="96"/>
      <c r="H1438" s="95"/>
      <c r="I1438" s="96"/>
    </row>
    <row r="1439" spans="5:9" x14ac:dyDescent="0.2">
      <c r="E1439" s="96"/>
      <c r="F1439" s="95"/>
      <c r="G1439" s="96"/>
      <c r="H1439" s="95"/>
      <c r="I1439" s="96"/>
    </row>
    <row r="1440" spans="5:9" x14ac:dyDescent="0.2">
      <c r="E1440" s="96"/>
      <c r="F1440" s="95"/>
      <c r="G1440" s="96"/>
      <c r="H1440" s="95"/>
      <c r="I1440" s="96"/>
    </row>
    <row r="1441" spans="5:9" x14ac:dyDescent="0.2">
      <c r="E1441" s="96"/>
      <c r="F1441" s="95"/>
      <c r="G1441" s="96"/>
      <c r="H1441" s="95"/>
      <c r="I1441" s="96"/>
    </row>
    <row r="1442" spans="5:9" x14ac:dyDescent="0.2">
      <c r="E1442" s="96"/>
      <c r="F1442" s="95"/>
      <c r="G1442" s="96"/>
      <c r="H1442" s="95"/>
      <c r="I1442" s="96"/>
    </row>
    <row r="1443" spans="5:9" x14ac:dyDescent="0.2">
      <c r="E1443" s="96"/>
      <c r="F1443" s="95"/>
      <c r="G1443" s="96"/>
      <c r="H1443" s="95"/>
      <c r="I1443" s="96"/>
    </row>
    <row r="1444" spans="5:9" x14ac:dyDescent="0.2">
      <c r="E1444" s="96"/>
      <c r="F1444" s="95"/>
      <c r="G1444" s="96"/>
      <c r="H1444" s="95"/>
      <c r="I1444" s="96"/>
    </row>
    <row r="1445" spans="5:9" x14ac:dyDescent="0.2">
      <c r="E1445" s="96"/>
      <c r="F1445" s="95"/>
      <c r="G1445" s="96"/>
      <c r="H1445" s="95"/>
      <c r="I1445" s="96"/>
    </row>
    <row r="1446" spans="5:9" x14ac:dyDescent="0.2">
      <c r="E1446" s="96"/>
      <c r="F1446" s="95"/>
      <c r="G1446" s="96"/>
      <c r="H1446" s="95"/>
      <c r="I1446" s="96"/>
    </row>
    <row r="1447" spans="5:9" x14ac:dyDescent="0.2">
      <c r="E1447" s="96"/>
      <c r="F1447" s="95"/>
      <c r="G1447" s="96"/>
      <c r="H1447" s="95"/>
      <c r="I1447" s="96"/>
    </row>
    <row r="1448" spans="5:9" x14ac:dyDescent="0.2">
      <c r="E1448" s="96"/>
      <c r="F1448" s="95"/>
      <c r="G1448" s="96"/>
      <c r="H1448" s="95"/>
      <c r="I1448" s="96"/>
    </row>
    <row r="1449" spans="5:9" x14ac:dyDescent="0.2">
      <c r="E1449" s="96"/>
      <c r="F1449" s="95"/>
      <c r="G1449" s="96"/>
      <c r="H1449" s="95"/>
      <c r="I1449" s="96"/>
    </row>
    <row r="1450" spans="5:9" x14ac:dyDescent="0.2">
      <c r="E1450" s="96"/>
      <c r="F1450" s="95"/>
      <c r="G1450" s="96"/>
      <c r="H1450" s="95"/>
      <c r="I1450" s="96"/>
    </row>
    <row r="1451" spans="5:9" x14ac:dyDescent="0.2">
      <c r="E1451" s="96"/>
      <c r="F1451" s="95"/>
      <c r="G1451" s="96"/>
      <c r="H1451" s="95"/>
      <c r="I1451" s="96"/>
    </row>
    <row r="1452" spans="5:9" x14ac:dyDescent="0.2">
      <c r="E1452" s="96"/>
      <c r="F1452" s="95"/>
      <c r="G1452" s="96"/>
      <c r="H1452" s="95"/>
      <c r="I1452" s="96"/>
    </row>
    <row r="1453" spans="5:9" x14ac:dyDescent="0.2">
      <c r="E1453" s="96"/>
      <c r="F1453" s="95"/>
      <c r="G1453" s="96"/>
      <c r="H1453" s="95"/>
      <c r="I1453" s="96"/>
    </row>
    <row r="1454" spans="5:9" x14ac:dyDescent="0.2">
      <c r="E1454" s="96"/>
      <c r="F1454" s="95"/>
      <c r="G1454" s="96"/>
      <c r="H1454" s="95"/>
      <c r="I1454" s="96"/>
    </row>
    <row r="1455" spans="5:9" x14ac:dyDescent="0.2">
      <c r="E1455" s="96"/>
      <c r="F1455" s="95"/>
      <c r="G1455" s="96"/>
      <c r="H1455" s="95"/>
      <c r="I1455" s="96"/>
    </row>
    <row r="1456" spans="5:9" x14ac:dyDescent="0.2">
      <c r="E1456" s="96"/>
      <c r="F1456" s="95"/>
      <c r="G1456" s="96"/>
      <c r="H1456" s="95"/>
      <c r="I1456" s="96"/>
    </row>
    <row r="1457" spans="5:9" x14ac:dyDescent="0.2">
      <c r="E1457" s="96"/>
      <c r="F1457" s="95"/>
      <c r="G1457" s="96"/>
      <c r="H1457" s="95"/>
      <c r="I1457" s="96"/>
    </row>
    <row r="1458" spans="5:9" x14ac:dyDescent="0.2">
      <c r="E1458" s="96"/>
      <c r="F1458" s="95"/>
      <c r="G1458" s="96"/>
      <c r="H1458" s="95"/>
      <c r="I1458" s="96"/>
    </row>
    <row r="1459" spans="5:9" x14ac:dyDescent="0.2">
      <c r="E1459" s="96"/>
      <c r="F1459" s="95"/>
      <c r="G1459" s="96"/>
      <c r="H1459" s="95"/>
      <c r="I1459" s="96"/>
    </row>
    <row r="1460" spans="5:9" x14ac:dyDescent="0.2">
      <c r="E1460" s="96"/>
      <c r="F1460" s="95"/>
      <c r="G1460" s="96"/>
      <c r="H1460" s="95"/>
      <c r="I1460" s="96"/>
    </row>
    <row r="1461" spans="5:9" x14ac:dyDescent="0.2">
      <c r="E1461" s="96"/>
      <c r="F1461" s="95"/>
      <c r="G1461" s="96"/>
      <c r="H1461" s="95"/>
      <c r="I1461" s="96"/>
    </row>
    <row r="1462" spans="5:9" x14ac:dyDescent="0.2">
      <c r="E1462" s="96"/>
      <c r="F1462" s="95"/>
      <c r="G1462" s="96"/>
      <c r="H1462" s="95"/>
      <c r="I1462" s="96"/>
    </row>
    <row r="1463" spans="5:9" x14ac:dyDescent="0.2">
      <c r="E1463" s="96"/>
      <c r="F1463" s="95"/>
      <c r="G1463" s="96"/>
      <c r="H1463" s="95"/>
      <c r="I1463" s="96"/>
    </row>
    <row r="1464" spans="5:9" x14ac:dyDescent="0.2">
      <c r="E1464" s="96"/>
      <c r="F1464" s="95"/>
      <c r="G1464" s="96"/>
      <c r="H1464" s="95"/>
      <c r="I1464" s="96"/>
    </row>
    <row r="1465" spans="5:9" x14ac:dyDescent="0.2">
      <c r="E1465" s="96"/>
      <c r="F1465" s="95"/>
      <c r="G1465" s="96"/>
      <c r="H1465" s="95"/>
      <c r="I1465" s="96"/>
    </row>
    <row r="1466" spans="5:9" x14ac:dyDescent="0.2">
      <c r="E1466" s="96"/>
      <c r="F1466" s="95"/>
      <c r="G1466" s="96"/>
      <c r="H1466" s="95"/>
      <c r="I1466" s="96"/>
    </row>
    <row r="1467" spans="5:9" x14ac:dyDescent="0.2">
      <c r="E1467" s="96"/>
      <c r="F1467" s="95"/>
      <c r="G1467" s="96"/>
      <c r="H1467" s="95"/>
      <c r="I1467" s="96"/>
    </row>
    <row r="1468" spans="5:9" x14ac:dyDescent="0.2">
      <c r="E1468" s="96"/>
      <c r="F1468" s="95"/>
      <c r="G1468" s="96"/>
      <c r="H1468" s="95"/>
      <c r="I1468" s="96"/>
    </row>
    <row r="1469" spans="5:9" x14ac:dyDescent="0.2">
      <c r="E1469" s="96"/>
      <c r="F1469" s="95"/>
      <c r="G1469" s="96"/>
      <c r="H1469" s="95"/>
      <c r="I1469" s="96"/>
    </row>
    <row r="1470" spans="5:9" x14ac:dyDescent="0.2">
      <c r="E1470" s="96"/>
      <c r="F1470" s="95"/>
      <c r="G1470" s="96"/>
      <c r="H1470" s="95"/>
      <c r="I1470" s="96"/>
    </row>
    <row r="1471" spans="5:9" x14ac:dyDescent="0.2">
      <c r="E1471" s="96"/>
      <c r="F1471" s="95"/>
      <c r="G1471" s="96"/>
      <c r="H1471" s="95"/>
      <c r="I1471" s="96"/>
    </row>
    <row r="1472" spans="5:9" x14ac:dyDescent="0.2">
      <c r="E1472" s="96"/>
      <c r="F1472" s="95"/>
      <c r="G1472" s="96"/>
      <c r="H1472" s="95"/>
      <c r="I1472" s="96"/>
    </row>
    <row r="1473" spans="5:9" x14ac:dyDescent="0.2">
      <c r="E1473" s="96"/>
      <c r="F1473" s="95"/>
      <c r="G1473" s="96"/>
      <c r="H1473" s="95"/>
      <c r="I1473" s="96"/>
    </row>
    <row r="1474" spans="5:9" x14ac:dyDescent="0.2">
      <c r="E1474" s="96"/>
      <c r="F1474" s="95"/>
      <c r="G1474" s="96"/>
      <c r="H1474" s="95"/>
      <c r="I1474" s="96"/>
    </row>
    <row r="1475" spans="5:9" x14ac:dyDescent="0.2">
      <c r="E1475" s="96"/>
      <c r="F1475" s="95"/>
      <c r="G1475" s="96"/>
      <c r="H1475" s="95"/>
      <c r="I1475" s="96"/>
    </row>
    <row r="1476" spans="5:9" x14ac:dyDescent="0.2">
      <c r="E1476" s="96"/>
      <c r="F1476" s="95"/>
      <c r="G1476" s="96"/>
      <c r="H1476" s="95"/>
      <c r="I1476" s="96"/>
    </row>
    <row r="1477" spans="5:9" x14ac:dyDescent="0.2">
      <c r="E1477" s="96"/>
      <c r="F1477" s="95"/>
      <c r="G1477" s="96"/>
      <c r="H1477" s="95"/>
      <c r="I1477" s="96"/>
    </row>
    <row r="1478" spans="5:9" x14ac:dyDescent="0.2">
      <c r="E1478" s="96"/>
      <c r="F1478" s="95"/>
      <c r="G1478" s="96"/>
      <c r="H1478" s="95"/>
      <c r="I1478" s="96"/>
    </row>
    <row r="1479" spans="5:9" x14ac:dyDescent="0.2">
      <c r="E1479" s="96"/>
      <c r="F1479" s="95"/>
      <c r="G1479" s="96"/>
      <c r="H1479" s="95"/>
      <c r="I1479" s="96"/>
    </row>
    <row r="1480" spans="5:9" x14ac:dyDescent="0.2">
      <c r="E1480" s="96"/>
      <c r="F1480" s="95"/>
      <c r="G1480" s="96"/>
      <c r="H1480" s="95"/>
      <c r="I1480" s="96"/>
    </row>
    <row r="1481" spans="5:9" x14ac:dyDescent="0.2">
      <c r="E1481" s="96"/>
      <c r="F1481" s="95"/>
      <c r="G1481" s="96"/>
      <c r="H1481" s="95"/>
      <c r="I1481" s="96"/>
    </row>
    <row r="1482" spans="5:9" x14ac:dyDescent="0.2">
      <c r="E1482" s="96"/>
      <c r="F1482" s="95"/>
      <c r="G1482" s="96"/>
      <c r="H1482" s="95"/>
      <c r="I1482" s="96"/>
    </row>
    <row r="1483" spans="5:9" x14ac:dyDescent="0.2">
      <c r="E1483" s="96"/>
      <c r="F1483" s="95"/>
      <c r="G1483" s="96"/>
      <c r="H1483" s="95"/>
      <c r="I1483" s="96"/>
    </row>
    <row r="1484" spans="5:9" x14ac:dyDescent="0.2">
      <c r="E1484" s="96"/>
      <c r="F1484" s="95"/>
      <c r="G1484" s="96"/>
      <c r="H1484" s="95"/>
      <c r="I1484" s="96"/>
    </row>
    <row r="1485" spans="5:9" x14ac:dyDescent="0.2">
      <c r="E1485" s="96"/>
      <c r="F1485" s="95"/>
      <c r="G1485" s="96"/>
      <c r="H1485" s="95"/>
      <c r="I1485" s="96"/>
    </row>
    <row r="1486" spans="5:9" x14ac:dyDescent="0.2">
      <c r="E1486" s="96"/>
      <c r="F1486" s="95"/>
      <c r="G1486" s="96"/>
      <c r="H1486" s="95"/>
      <c r="I1486" s="96"/>
    </row>
    <row r="1487" spans="5:9" x14ac:dyDescent="0.2">
      <c r="E1487" s="96"/>
      <c r="F1487" s="95"/>
      <c r="G1487" s="96"/>
      <c r="H1487" s="95"/>
      <c r="I1487" s="96"/>
    </row>
    <row r="1488" spans="5:9" x14ac:dyDescent="0.2">
      <c r="E1488" s="96"/>
      <c r="F1488" s="95"/>
      <c r="G1488" s="96"/>
      <c r="H1488" s="95"/>
      <c r="I1488" s="96"/>
    </row>
    <row r="1489" spans="5:9" x14ac:dyDescent="0.2">
      <c r="E1489" s="96"/>
      <c r="F1489" s="95"/>
      <c r="G1489" s="96"/>
      <c r="H1489" s="95"/>
      <c r="I1489" s="96"/>
    </row>
    <row r="1490" spans="5:9" x14ac:dyDescent="0.2">
      <c r="E1490" s="96"/>
      <c r="F1490" s="95"/>
      <c r="G1490" s="96"/>
      <c r="H1490" s="95"/>
      <c r="I1490" s="96"/>
    </row>
    <row r="1491" spans="5:9" x14ac:dyDescent="0.2">
      <c r="E1491" s="96"/>
      <c r="F1491" s="95"/>
      <c r="G1491" s="96"/>
      <c r="H1491" s="95"/>
      <c r="I1491" s="96"/>
    </row>
    <row r="1492" spans="5:9" x14ac:dyDescent="0.2">
      <c r="E1492" s="96"/>
      <c r="F1492" s="95"/>
      <c r="G1492" s="96"/>
      <c r="H1492" s="95"/>
      <c r="I1492" s="96"/>
    </row>
    <row r="1493" spans="5:9" x14ac:dyDescent="0.2">
      <c r="E1493" s="96"/>
      <c r="F1493" s="95"/>
      <c r="G1493" s="96"/>
      <c r="H1493" s="95"/>
      <c r="I1493" s="96"/>
    </row>
    <row r="1494" spans="5:9" x14ac:dyDescent="0.2">
      <c r="E1494" s="96"/>
      <c r="F1494" s="95"/>
      <c r="G1494" s="96"/>
      <c r="H1494" s="95"/>
      <c r="I1494" s="96"/>
    </row>
    <row r="1495" spans="5:9" x14ac:dyDescent="0.2">
      <c r="E1495" s="96"/>
      <c r="F1495" s="95"/>
      <c r="G1495" s="96"/>
      <c r="H1495" s="95"/>
      <c r="I1495" s="96"/>
    </row>
    <row r="1496" spans="5:9" x14ac:dyDescent="0.2">
      <c r="E1496" s="96"/>
      <c r="F1496" s="95"/>
      <c r="G1496" s="96"/>
      <c r="H1496" s="95"/>
      <c r="I1496" s="96"/>
    </row>
    <row r="1497" spans="5:9" x14ac:dyDescent="0.2">
      <c r="E1497" s="96"/>
      <c r="F1497" s="95"/>
      <c r="G1497" s="96"/>
      <c r="H1497" s="95"/>
      <c r="I1497" s="96"/>
    </row>
    <row r="1498" spans="5:9" x14ac:dyDescent="0.2">
      <c r="E1498" s="96"/>
      <c r="F1498" s="95"/>
      <c r="G1498" s="96"/>
      <c r="H1498" s="95"/>
      <c r="I1498" s="96"/>
    </row>
    <row r="1499" spans="5:9" x14ac:dyDescent="0.2">
      <c r="E1499" s="96"/>
      <c r="F1499" s="95"/>
      <c r="G1499" s="96"/>
      <c r="H1499" s="95"/>
      <c r="I1499" s="96"/>
    </row>
    <row r="1500" spans="5:9" x14ac:dyDescent="0.2">
      <c r="E1500" s="96"/>
      <c r="F1500" s="95"/>
      <c r="G1500" s="96"/>
      <c r="H1500" s="95"/>
      <c r="I1500" s="96"/>
    </row>
    <row r="1501" spans="5:9" x14ac:dyDescent="0.2">
      <c r="E1501" s="96"/>
      <c r="F1501" s="95"/>
      <c r="G1501" s="96"/>
      <c r="H1501" s="95"/>
      <c r="I1501" s="96"/>
    </row>
    <row r="1502" spans="5:9" x14ac:dyDescent="0.2">
      <c r="E1502" s="96"/>
      <c r="F1502" s="95"/>
      <c r="G1502" s="96"/>
      <c r="H1502" s="95"/>
      <c r="I1502" s="96"/>
    </row>
    <row r="1503" spans="5:9" x14ac:dyDescent="0.2">
      <c r="E1503" s="96"/>
      <c r="F1503" s="95"/>
      <c r="G1503" s="96"/>
      <c r="H1503" s="95"/>
      <c r="I1503" s="96"/>
    </row>
    <row r="1504" spans="5:9" x14ac:dyDescent="0.2">
      <c r="E1504" s="96"/>
      <c r="F1504" s="95"/>
      <c r="G1504" s="96"/>
      <c r="H1504" s="95"/>
      <c r="I1504" s="96"/>
    </row>
    <row r="1505" spans="5:9" x14ac:dyDescent="0.2">
      <c r="E1505" s="96"/>
      <c r="F1505" s="95"/>
      <c r="G1505" s="96"/>
      <c r="H1505" s="95"/>
      <c r="I1505" s="96"/>
    </row>
    <row r="1506" spans="5:9" x14ac:dyDescent="0.2">
      <c r="E1506" s="96"/>
      <c r="F1506" s="95"/>
      <c r="G1506" s="96"/>
      <c r="H1506" s="95"/>
      <c r="I1506" s="96"/>
    </row>
    <row r="1507" spans="5:9" x14ac:dyDescent="0.2">
      <c r="E1507" s="96"/>
      <c r="F1507" s="95"/>
      <c r="G1507" s="96"/>
      <c r="H1507" s="95"/>
      <c r="I1507" s="96"/>
    </row>
    <row r="1508" spans="5:9" x14ac:dyDescent="0.2">
      <c r="E1508" s="96"/>
      <c r="F1508" s="95"/>
      <c r="G1508" s="96"/>
      <c r="H1508" s="95"/>
      <c r="I1508" s="96"/>
    </row>
    <row r="1509" spans="5:9" x14ac:dyDescent="0.2">
      <c r="E1509" s="96"/>
      <c r="F1509" s="95"/>
      <c r="G1509" s="96"/>
      <c r="H1509" s="95"/>
      <c r="I1509" s="96"/>
    </row>
    <row r="1510" spans="5:9" x14ac:dyDescent="0.2">
      <c r="E1510" s="96"/>
      <c r="F1510" s="95"/>
      <c r="G1510" s="96"/>
      <c r="H1510" s="95"/>
      <c r="I1510" s="96"/>
    </row>
    <row r="1511" spans="5:9" x14ac:dyDescent="0.2">
      <c r="E1511" s="96"/>
      <c r="F1511" s="95"/>
      <c r="G1511" s="96"/>
      <c r="H1511" s="95"/>
      <c r="I1511" s="96"/>
    </row>
    <row r="1512" spans="5:9" x14ac:dyDescent="0.2">
      <c r="E1512" s="96"/>
      <c r="F1512" s="95"/>
      <c r="G1512" s="96"/>
      <c r="H1512" s="95"/>
      <c r="I1512" s="96"/>
    </row>
    <row r="1513" spans="5:9" x14ac:dyDescent="0.2">
      <c r="E1513" s="96"/>
      <c r="F1513" s="95"/>
      <c r="G1513" s="96"/>
      <c r="H1513" s="95"/>
      <c r="I1513" s="96"/>
    </row>
    <row r="1514" spans="5:9" x14ac:dyDescent="0.2">
      <c r="E1514" s="96"/>
      <c r="F1514" s="95"/>
      <c r="G1514" s="96"/>
      <c r="H1514" s="95"/>
      <c r="I1514" s="96"/>
    </row>
    <row r="1515" spans="5:9" x14ac:dyDescent="0.2">
      <c r="E1515" s="96"/>
      <c r="F1515" s="95"/>
      <c r="G1515" s="96"/>
      <c r="H1515" s="95"/>
      <c r="I1515" s="96"/>
    </row>
    <row r="1516" spans="5:9" x14ac:dyDescent="0.2">
      <c r="E1516" s="96"/>
      <c r="F1516" s="95"/>
      <c r="G1516" s="96"/>
      <c r="H1516" s="95"/>
      <c r="I1516" s="96"/>
    </row>
    <row r="1517" spans="5:9" x14ac:dyDescent="0.2">
      <c r="E1517" s="96"/>
      <c r="F1517" s="95"/>
      <c r="G1517" s="96"/>
      <c r="H1517" s="95"/>
      <c r="I1517" s="96"/>
    </row>
    <row r="1518" spans="5:9" x14ac:dyDescent="0.2">
      <c r="E1518" s="96"/>
      <c r="F1518" s="95"/>
      <c r="G1518" s="96"/>
      <c r="H1518" s="95"/>
      <c r="I1518" s="96"/>
    </row>
    <row r="1519" spans="5:9" x14ac:dyDescent="0.2">
      <c r="E1519" s="96"/>
      <c r="F1519" s="95"/>
      <c r="G1519" s="96"/>
      <c r="H1519" s="95"/>
      <c r="I1519" s="96"/>
    </row>
    <row r="1520" spans="5:9" x14ac:dyDescent="0.2">
      <c r="E1520" s="96"/>
      <c r="F1520" s="95"/>
      <c r="G1520" s="96"/>
      <c r="H1520" s="95"/>
      <c r="I1520" s="96"/>
    </row>
    <row r="1521" spans="5:9" x14ac:dyDescent="0.2">
      <c r="E1521" s="96"/>
      <c r="F1521" s="95"/>
      <c r="G1521" s="96"/>
      <c r="H1521" s="95"/>
      <c r="I1521" s="96"/>
    </row>
    <row r="1522" spans="5:9" x14ac:dyDescent="0.2">
      <c r="E1522" s="96"/>
      <c r="F1522" s="95"/>
      <c r="G1522" s="96"/>
      <c r="H1522" s="95"/>
      <c r="I1522" s="96"/>
    </row>
    <row r="1523" spans="5:9" x14ac:dyDescent="0.2">
      <c r="E1523" s="96"/>
      <c r="F1523" s="95"/>
      <c r="G1523" s="96"/>
      <c r="H1523" s="95"/>
      <c r="I1523" s="96"/>
    </row>
    <row r="1524" spans="5:9" x14ac:dyDescent="0.2">
      <c r="E1524" s="96"/>
      <c r="F1524" s="95"/>
      <c r="G1524" s="96"/>
      <c r="H1524" s="95"/>
      <c r="I1524" s="96"/>
    </row>
    <row r="1525" spans="5:9" x14ac:dyDescent="0.2">
      <c r="E1525" s="96"/>
      <c r="F1525" s="95"/>
      <c r="G1525" s="96"/>
      <c r="H1525" s="95"/>
      <c r="I1525" s="96"/>
    </row>
    <row r="1526" spans="5:9" x14ac:dyDescent="0.2">
      <c r="E1526" s="96"/>
      <c r="F1526" s="95"/>
      <c r="G1526" s="96"/>
      <c r="H1526" s="95"/>
      <c r="I1526" s="96"/>
    </row>
    <row r="1527" spans="5:9" x14ac:dyDescent="0.2">
      <c r="E1527" s="96"/>
      <c r="F1527" s="95"/>
      <c r="G1527" s="96"/>
      <c r="H1527" s="95"/>
      <c r="I1527" s="96"/>
    </row>
    <row r="1528" spans="5:9" x14ac:dyDescent="0.2">
      <c r="E1528" s="96"/>
      <c r="F1528" s="95"/>
      <c r="G1528" s="96"/>
      <c r="H1528" s="95"/>
      <c r="I1528" s="96"/>
    </row>
    <row r="1529" spans="5:9" x14ac:dyDescent="0.2">
      <c r="E1529" s="96"/>
      <c r="F1529" s="95"/>
      <c r="G1529" s="96"/>
      <c r="H1529" s="95"/>
      <c r="I1529" s="96"/>
    </row>
    <row r="1530" spans="5:9" x14ac:dyDescent="0.2">
      <c r="E1530" s="96"/>
      <c r="F1530" s="95"/>
      <c r="G1530" s="96"/>
      <c r="H1530" s="95"/>
      <c r="I1530" s="96"/>
    </row>
    <row r="1531" spans="5:9" x14ac:dyDescent="0.2">
      <c r="E1531" s="96"/>
      <c r="F1531" s="95"/>
      <c r="G1531" s="96"/>
      <c r="H1531" s="95"/>
      <c r="I1531" s="96"/>
    </row>
    <row r="1532" spans="5:9" x14ac:dyDescent="0.2">
      <c r="E1532" s="96"/>
      <c r="F1532" s="95"/>
      <c r="G1532" s="96"/>
      <c r="H1532" s="95"/>
      <c r="I1532" s="96"/>
    </row>
    <row r="1533" spans="5:9" x14ac:dyDescent="0.2">
      <c r="E1533" s="96"/>
      <c r="F1533" s="95"/>
      <c r="G1533" s="96"/>
      <c r="H1533" s="95"/>
      <c r="I1533" s="96"/>
    </row>
    <row r="1534" spans="5:9" x14ac:dyDescent="0.2">
      <c r="E1534" s="96"/>
      <c r="F1534" s="95"/>
      <c r="G1534" s="96"/>
      <c r="H1534" s="95"/>
      <c r="I1534" s="96"/>
    </row>
    <row r="1535" spans="5:9" x14ac:dyDescent="0.2">
      <c r="E1535" s="96"/>
      <c r="F1535" s="95"/>
      <c r="G1535" s="96"/>
      <c r="H1535" s="95"/>
      <c r="I1535" s="96"/>
    </row>
    <row r="1536" spans="5:9" x14ac:dyDescent="0.2">
      <c r="E1536" s="96"/>
      <c r="F1536" s="95"/>
      <c r="G1536" s="96"/>
      <c r="H1536" s="95"/>
      <c r="I1536" s="96"/>
    </row>
    <row r="1537" spans="5:9" x14ac:dyDescent="0.2">
      <c r="E1537" s="96"/>
      <c r="F1537" s="95"/>
      <c r="G1537" s="96"/>
      <c r="H1537" s="95"/>
      <c r="I1537" s="96"/>
    </row>
    <row r="1538" spans="5:9" x14ac:dyDescent="0.2">
      <c r="E1538" s="96"/>
      <c r="F1538" s="95"/>
      <c r="G1538" s="96"/>
      <c r="H1538" s="95"/>
      <c r="I1538" s="96"/>
    </row>
    <row r="1539" spans="5:9" x14ac:dyDescent="0.2">
      <c r="E1539" s="96"/>
      <c r="F1539" s="95"/>
      <c r="G1539" s="96"/>
      <c r="H1539" s="95"/>
      <c r="I1539" s="96"/>
    </row>
    <row r="1540" spans="5:9" x14ac:dyDescent="0.2">
      <c r="E1540" s="96"/>
      <c r="F1540" s="95"/>
      <c r="G1540" s="96"/>
      <c r="H1540" s="95"/>
      <c r="I1540" s="96"/>
    </row>
    <row r="1541" spans="5:9" x14ac:dyDescent="0.2">
      <c r="E1541" s="96"/>
      <c r="F1541" s="95"/>
      <c r="G1541" s="96"/>
      <c r="H1541" s="95"/>
      <c r="I1541" s="96"/>
    </row>
    <row r="1542" spans="5:9" x14ac:dyDescent="0.2">
      <c r="E1542" s="96"/>
      <c r="F1542" s="95"/>
      <c r="G1542" s="96"/>
      <c r="H1542" s="95"/>
      <c r="I1542" s="96"/>
    </row>
    <row r="1543" spans="5:9" x14ac:dyDescent="0.2">
      <c r="E1543" s="96"/>
      <c r="F1543" s="95"/>
      <c r="G1543" s="96"/>
      <c r="H1543" s="95"/>
      <c r="I1543" s="96"/>
    </row>
    <row r="1544" spans="5:9" x14ac:dyDescent="0.2">
      <c r="E1544" s="96"/>
      <c r="F1544" s="95"/>
      <c r="G1544" s="96"/>
      <c r="H1544" s="95"/>
      <c r="I1544" s="96"/>
    </row>
    <row r="1545" spans="5:9" x14ac:dyDescent="0.2">
      <c r="E1545" s="96"/>
      <c r="F1545" s="95"/>
      <c r="G1545" s="96"/>
      <c r="H1545" s="95"/>
      <c r="I1545" s="96"/>
    </row>
    <row r="1546" spans="5:9" x14ac:dyDescent="0.2">
      <c r="E1546" s="96"/>
      <c r="F1546" s="95"/>
      <c r="G1546" s="96"/>
      <c r="H1546" s="95"/>
      <c r="I1546" s="96"/>
    </row>
    <row r="1547" spans="5:9" x14ac:dyDescent="0.2">
      <c r="E1547" s="96"/>
      <c r="F1547" s="95"/>
      <c r="G1547" s="96"/>
      <c r="H1547" s="95"/>
      <c r="I1547" s="96"/>
    </row>
    <row r="1548" spans="5:9" x14ac:dyDescent="0.2">
      <c r="E1548" s="96"/>
      <c r="F1548" s="95"/>
      <c r="G1548" s="96"/>
      <c r="H1548" s="95"/>
      <c r="I1548" s="96"/>
    </row>
    <row r="1549" spans="5:9" x14ac:dyDescent="0.2">
      <c r="E1549" s="96"/>
      <c r="F1549" s="95"/>
      <c r="G1549" s="96"/>
      <c r="H1549" s="95"/>
      <c r="I1549" s="96"/>
    </row>
    <row r="1550" spans="5:9" x14ac:dyDescent="0.2">
      <c r="E1550" s="96"/>
      <c r="F1550" s="95"/>
      <c r="G1550" s="96"/>
      <c r="H1550" s="95"/>
      <c r="I1550" s="96"/>
    </row>
    <row r="1551" spans="5:9" x14ac:dyDescent="0.2">
      <c r="E1551" s="96"/>
      <c r="F1551" s="95"/>
      <c r="G1551" s="96"/>
      <c r="H1551" s="95"/>
      <c r="I1551" s="96"/>
    </row>
    <row r="1552" spans="5:9" x14ac:dyDescent="0.2">
      <c r="E1552" s="96"/>
      <c r="F1552" s="95"/>
      <c r="G1552" s="96"/>
      <c r="H1552" s="95"/>
      <c r="I1552" s="96"/>
    </row>
    <row r="1553" spans="5:9" x14ac:dyDescent="0.2">
      <c r="E1553" s="96"/>
      <c r="F1553" s="95"/>
      <c r="G1553" s="96"/>
      <c r="H1553" s="95"/>
      <c r="I1553" s="96"/>
    </row>
    <row r="1554" spans="5:9" x14ac:dyDescent="0.2">
      <c r="E1554" s="96"/>
      <c r="F1554" s="95"/>
      <c r="G1554" s="96"/>
      <c r="H1554" s="95"/>
      <c r="I1554" s="96"/>
    </row>
    <row r="1555" spans="5:9" x14ac:dyDescent="0.2">
      <c r="E1555" s="96"/>
      <c r="F1555" s="95"/>
      <c r="G1555" s="96"/>
      <c r="H1555" s="95"/>
      <c r="I1555" s="96"/>
    </row>
    <row r="1556" spans="5:9" x14ac:dyDescent="0.2">
      <c r="E1556" s="96"/>
      <c r="F1556" s="95"/>
      <c r="G1556" s="96"/>
      <c r="H1556" s="95"/>
      <c r="I1556" s="96"/>
    </row>
    <row r="1557" spans="5:9" x14ac:dyDescent="0.2">
      <c r="E1557" s="96"/>
      <c r="F1557" s="95"/>
      <c r="G1557" s="96"/>
      <c r="H1557" s="95"/>
      <c r="I1557" s="96"/>
    </row>
    <row r="1558" spans="5:9" x14ac:dyDescent="0.2">
      <c r="E1558" s="96"/>
      <c r="F1558" s="95"/>
      <c r="G1558" s="96"/>
      <c r="H1558" s="95"/>
      <c r="I1558" s="96"/>
    </row>
    <row r="1559" spans="5:9" x14ac:dyDescent="0.2">
      <c r="E1559" s="96"/>
      <c r="F1559" s="95"/>
      <c r="G1559" s="96"/>
      <c r="H1559" s="95"/>
      <c r="I1559" s="96"/>
    </row>
    <row r="1560" spans="5:9" x14ac:dyDescent="0.2">
      <c r="E1560" s="96"/>
      <c r="F1560" s="95"/>
      <c r="G1560" s="96"/>
      <c r="H1560" s="95"/>
      <c r="I1560" s="96"/>
    </row>
    <row r="1561" spans="5:9" x14ac:dyDescent="0.2">
      <c r="E1561" s="96"/>
      <c r="F1561" s="95"/>
      <c r="G1561" s="96"/>
      <c r="H1561" s="95"/>
      <c r="I1561" s="96"/>
    </row>
    <row r="1562" spans="5:9" x14ac:dyDescent="0.2">
      <c r="E1562" s="96"/>
      <c r="F1562" s="95"/>
      <c r="G1562" s="96"/>
      <c r="H1562" s="95"/>
      <c r="I1562" s="96"/>
    </row>
    <row r="1563" spans="5:9" x14ac:dyDescent="0.2">
      <c r="E1563" s="96"/>
      <c r="F1563" s="95"/>
      <c r="G1563" s="96"/>
      <c r="H1563" s="95"/>
      <c r="I1563" s="96"/>
    </row>
    <row r="1564" spans="5:9" x14ac:dyDescent="0.2">
      <c r="E1564" s="96"/>
      <c r="F1564" s="95"/>
      <c r="G1564" s="96"/>
      <c r="H1564" s="95"/>
      <c r="I1564" s="96"/>
    </row>
    <row r="1565" spans="5:9" x14ac:dyDescent="0.2">
      <c r="E1565" s="96"/>
      <c r="F1565" s="95"/>
      <c r="G1565" s="96"/>
      <c r="H1565" s="95"/>
      <c r="I1565" s="96"/>
    </row>
    <row r="1566" spans="5:9" x14ac:dyDescent="0.2">
      <c r="E1566" s="96"/>
      <c r="F1566" s="95"/>
      <c r="G1566" s="96"/>
      <c r="H1566" s="95"/>
      <c r="I1566" s="96"/>
    </row>
    <row r="1567" spans="5:9" x14ac:dyDescent="0.2">
      <c r="E1567" s="96"/>
      <c r="F1567" s="95"/>
      <c r="G1567" s="96"/>
      <c r="H1567" s="95"/>
      <c r="I1567" s="96"/>
    </row>
    <row r="1568" spans="5:9" x14ac:dyDescent="0.2">
      <c r="E1568" s="96"/>
      <c r="F1568" s="95"/>
      <c r="G1568" s="96"/>
      <c r="H1568" s="95"/>
      <c r="I1568" s="96"/>
    </row>
    <row r="1569" spans="5:9" x14ac:dyDescent="0.2">
      <c r="E1569" s="96"/>
      <c r="F1569" s="95"/>
      <c r="G1569" s="96"/>
      <c r="H1569" s="95"/>
      <c r="I1569" s="96"/>
    </row>
    <row r="1570" spans="5:9" x14ac:dyDescent="0.2">
      <c r="E1570" s="96"/>
      <c r="F1570" s="95"/>
      <c r="G1570" s="96"/>
      <c r="H1570" s="95"/>
      <c r="I1570" s="96"/>
    </row>
    <row r="1571" spans="5:9" x14ac:dyDescent="0.2">
      <c r="E1571" s="96"/>
      <c r="F1571" s="95"/>
      <c r="G1571" s="96"/>
      <c r="H1571" s="95"/>
      <c r="I1571" s="96"/>
    </row>
    <row r="1572" spans="5:9" x14ac:dyDescent="0.2">
      <c r="E1572" s="96"/>
      <c r="F1572" s="95"/>
      <c r="G1572" s="96"/>
      <c r="H1572" s="95"/>
      <c r="I1572" s="96"/>
    </row>
    <row r="1573" spans="5:9" x14ac:dyDescent="0.2">
      <c r="E1573" s="96"/>
      <c r="F1573" s="95"/>
      <c r="G1573" s="96"/>
      <c r="H1573" s="95"/>
      <c r="I1573" s="96"/>
    </row>
    <row r="1574" spans="5:9" x14ac:dyDescent="0.2">
      <c r="E1574" s="96"/>
      <c r="F1574" s="95"/>
      <c r="G1574" s="96"/>
      <c r="H1574" s="95"/>
      <c r="I1574" s="96"/>
    </row>
    <row r="1575" spans="5:9" x14ac:dyDescent="0.2">
      <c r="E1575" s="96"/>
      <c r="F1575" s="95"/>
      <c r="G1575" s="96"/>
      <c r="H1575" s="95"/>
      <c r="I1575" s="96"/>
    </row>
    <row r="1576" spans="5:9" x14ac:dyDescent="0.2">
      <c r="E1576" s="96"/>
      <c r="F1576" s="95"/>
      <c r="G1576" s="96"/>
      <c r="H1576" s="95"/>
      <c r="I1576" s="96"/>
    </row>
    <row r="1577" spans="5:9" x14ac:dyDescent="0.2">
      <c r="E1577" s="96"/>
      <c r="F1577" s="95"/>
      <c r="G1577" s="96"/>
      <c r="H1577" s="95"/>
      <c r="I1577" s="96"/>
    </row>
    <row r="1578" spans="5:9" x14ac:dyDescent="0.2">
      <c r="E1578" s="96"/>
      <c r="F1578" s="95"/>
      <c r="G1578" s="96"/>
      <c r="H1578" s="95"/>
      <c r="I1578" s="96"/>
    </row>
    <row r="1579" spans="5:9" x14ac:dyDescent="0.2">
      <c r="E1579" s="96"/>
      <c r="F1579" s="95"/>
      <c r="G1579" s="96"/>
      <c r="H1579" s="95"/>
      <c r="I1579" s="96"/>
    </row>
    <row r="1580" spans="5:9" x14ac:dyDescent="0.2">
      <c r="E1580" s="96"/>
      <c r="F1580" s="95"/>
      <c r="G1580" s="96"/>
      <c r="H1580" s="95"/>
      <c r="I1580" s="96"/>
    </row>
    <row r="1581" spans="5:9" x14ac:dyDescent="0.2">
      <c r="E1581" s="96"/>
      <c r="F1581" s="95"/>
      <c r="G1581" s="96"/>
      <c r="H1581" s="95"/>
      <c r="I1581" s="96"/>
    </row>
    <row r="1582" spans="5:9" x14ac:dyDescent="0.2">
      <c r="E1582" s="96"/>
      <c r="F1582" s="95"/>
      <c r="G1582" s="96"/>
      <c r="H1582" s="95"/>
      <c r="I1582" s="96"/>
    </row>
    <row r="1583" spans="5:9" x14ac:dyDescent="0.2">
      <c r="E1583" s="96"/>
      <c r="F1583" s="95"/>
      <c r="G1583" s="96"/>
      <c r="H1583" s="95"/>
      <c r="I1583" s="96"/>
    </row>
    <row r="1584" spans="5:9" x14ac:dyDescent="0.2">
      <c r="E1584" s="96"/>
      <c r="F1584" s="95"/>
      <c r="G1584" s="96"/>
      <c r="H1584" s="95"/>
      <c r="I1584" s="96"/>
    </row>
    <row r="1585" spans="5:9" x14ac:dyDescent="0.2">
      <c r="E1585" s="96"/>
      <c r="F1585" s="95"/>
      <c r="G1585" s="96"/>
      <c r="H1585" s="95"/>
      <c r="I1585" s="96"/>
    </row>
    <row r="1586" spans="5:9" x14ac:dyDescent="0.2">
      <c r="E1586" s="96"/>
      <c r="F1586" s="95"/>
      <c r="G1586" s="96"/>
      <c r="H1586" s="95"/>
      <c r="I1586" s="96"/>
    </row>
    <row r="1587" spans="5:9" x14ac:dyDescent="0.2">
      <c r="E1587" s="96"/>
      <c r="F1587" s="95"/>
      <c r="G1587" s="96"/>
      <c r="H1587" s="95"/>
      <c r="I1587" s="96"/>
    </row>
    <row r="1588" spans="5:9" x14ac:dyDescent="0.2">
      <c r="E1588" s="96"/>
      <c r="F1588" s="95"/>
      <c r="G1588" s="96"/>
      <c r="H1588" s="95"/>
      <c r="I1588" s="96"/>
    </row>
    <row r="1589" spans="5:9" x14ac:dyDescent="0.2">
      <c r="E1589" s="96"/>
      <c r="F1589" s="95"/>
      <c r="G1589" s="96"/>
      <c r="H1589" s="95"/>
      <c r="I1589" s="96"/>
    </row>
    <row r="1590" spans="5:9" x14ac:dyDescent="0.2">
      <c r="E1590" s="96"/>
      <c r="F1590" s="95"/>
      <c r="G1590" s="96"/>
      <c r="H1590" s="95"/>
      <c r="I1590" s="96"/>
    </row>
    <row r="1591" spans="5:9" x14ac:dyDescent="0.2">
      <c r="E1591" s="96"/>
      <c r="F1591" s="95"/>
      <c r="G1591" s="96"/>
      <c r="H1591" s="95"/>
      <c r="I1591" s="96"/>
    </row>
    <row r="1592" spans="5:9" x14ac:dyDescent="0.2">
      <c r="E1592" s="96"/>
      <c r="F1592" s="95"/>
      <c r="G1592" s="96"/>
      <c r="H1592" s="95"/>
      <c r="I1592" s="96"/>
    </row>
    <row r="1593" spans="5:9" x14ac:dyDescent="0.2">
      <c r="E1593" s="96"/>
      <c r="F1593" s="95"/>
      <c r="G1593" s="96"/>
      <c r="H1593" s="95"/>
      <c r="I1593" s="96"/>
    </row>
    <row r="1594" spans="5:9" x14ac:dyDescent="0.2">
      <c r="E1594" s="96"/>
      <c r="F1594" s="95"/>
      <c r="G1594" s="96"/>
      <c r="H1594" s="95"/>
      <c r="I1594" s="96"/>
    </row>
    <row r="1595" spans="5:9" x14ac:dyDescent="0.2">
      <c r="E1595" s="96"/>
      <c r="F1595" s="95"/>
      <c r="G1595" s="96"/>
      <c r="H1595" s="95"/>
      <c r="I1595" s="96"/>
    </row>
    <row r="1596" spans="5:9" x14ac:dyDescent="0.2">
      <c r="E1596" s="96"/>
      <c r="F1596" s="95"/>
      <c r="G1596" s="96"/>
      <c r="H1596" s="95"/>
      <c r="I1596" s="96"/>
    </row>
    <row r="1597" spans="5:9" x14ac:dyDescent="0.2">
      <c r="E1597" s="96"/>
      <c r="F1597" s="95"/>
      <c r="G1597" s="96"/>
      <c r="H1597" s="95"/>
      <c r="I1597" s="96"/>
    </row>
    <row r="1598" spans="5:9" x14ac:dyDescent="0.2">
      <c r="E1598" s="96"/>
      <c r="F1598" s="95"/>
      <c r="G1598" s="96"/>
      <c r="H1598" s="95"/>
      <c r="I1598" s="96"/>
    </row>
    <row r="1599" spans="5:9" x14ac:dyDescent="0.2">
      <c r="E1599" s="96"/>
      <c r="F1599" s="95"/>
      <c r="G1599" s="96"/>
      <c r="H1599" s="95"/>
      <c r="I1599" s="96"/>
    </row>
    <row r="1600" spans="5:9" x14ac:dyDescent="0.2">
      <c r="E1600" s="96"/>
      <c r="F1600" s="95"/>
      <c r="G1600" s="96"/>
      <c r="H1600" s="95"/>
      <c r="I1600" s="96"/>
    </row>
    <row r="1601" spans="5:9" x14ac:dyDescent="0.2">
      <c r="E1601" s="96"/>
      <c r="F1601" s="95"/>
      <c r="G1601" s="96"/>
      <c r="H1601" s="95"/>
      <c r="I1601" s="96"/>
    </row>
    <row r="1602" spans="5:9" x14ac:dyDescent="0.2">
      <c r="E1602" s="96"/>
      <c r="F1602" s="95"/>
      <c r="G1602" s="96"/>
      <c r="H1602" s="95"/>
      <c r="I1602" s="96"/>
    </row>
    <row r="1603" spans="5:9" x14ac:dyDescent="0.2">
      <c r="E1603" s="96"/>
      <c r="F1603" s="95"/>
      <c r="G1603" s="96"/>
      <c r="H1603" s="95"/>
      <c r="I1603" s="96"/>
    </row>
    <row r="1604" spans="5:9" x14ac:dyDescent="0.2">
      <c r="E1604" s="96"/>
      <c r="F1604" s="95"/>
      <c r="G1604" s="96"/>
      <c r="H1604" s="95"/>
      <c r="I1604" s="96"/>
    </row>
    <row r="1605" spans="5:9" x14ac:dyDescent="0.2">
      <c r="E1605" s="96"/>
      <c r="F1605" s="95"/>
      <c r="G1605" s="96"/>
      <c r="H1605" s="95"/>
      <c r="I1605" s="96"/>
    </row>
    <row r="1606" spans="5:9" x14ac:dyDescent="0.2">
      <c r="E1606" s="96"/>
      <c r="F1606" s="95"/>
      <c r="G1606" s="96"/>
      <c r="H1606" s="95"/>
      <c r="I1606" s="96"/>
    </row>
    <row r="1607" spans="5:9" x14ac:dyDescent="0.2">
      <c r="E1607" s="96"/>
      <c r="F1607" s="95"/>
      <c r="G1607" s="96"/>
      <c r="H1607" s="95"/>
      <c r="I1607" s="96"/>
    </row>
    <row r="1608" spans="5:9" x14ac:dyDescent="0.2">
      <c r="E1608" s="96"/>
      <c r="F1608" s="95"/>
      <c r="G1608" s="96"/>
      <c r="H1608" s="95"/>
      <c r="I1608" s="96"/>
    </row>
    <row r="1609" spans="5:9" x14ac:dyDescent="0.2">
      <c r="E1609" s="96"/>
      <c r="F1609" s="95"/>
      <c r="G1609" s="96"/>
      <c r="H1609" s="95"/>
      <c r="I1609" s="96"/>
    </row>
    <row r="1610" spans="5:9" x14ac:dyDescent="0.2">
      <c r="E1610" s="96"/>
      <c r="F1610" s="95"/>
      <c r="G1610" s="96"/>
      <c r="H1610" s="95"/>
      <c r="I1610" s="96"/>
    </row>
    <row r="1611" spans="5:9" x14ac:dyDescent="0.2">
      <c r="E1611" s="96"/>
      <c r="F1611" s="95"/>
      <c r="G1611" s="96"/>
      <c r="H1611" s="95"/>
      <c r="I1611" s="96"/>
    </row>
    <row r="1612" spans="5:9" x14ac:dyDescent="0.2">
      <c r="E1612" s="96"/>
      <c r="F1612" s="95"/>
      <c r="G1612" s="96"/>
      <c r="H1612" s="95"/>
      <c r="I1612" s="96"/>
    </row>
    <row r="1613" spans="5:9" x14ac:dyDescent="0.2">
      <c r="E1613" s="96"/>
      <c r="F1613" s="95"/>
      <c r="G1613" s="96"/>
      <c r="H1613" s="95"/>
      <c r="I1613" s="96"/>
    </row>
    <row r="1614" spans="5:9" x14ac:dyDescent="0.2">
      <c r="E1614" s="96"/>
      <c r="F1614" s="95"/>
      <c r="G1614" s="96"/>
      <c r="H1614" s="95"/>
      <c r="I1614" s="96"/>
    </row>
    <row r="1615" spans="5:9" x14ac:dyDescent="0.2">
      <c r="E1615" s="96"/>
      <c r="F1615" s="95"/>
      <c r="G1615" s="96"/>
      <c r="H1615" s="95"/>
      <c r="I1615" s="96"/>
    </row>
    <row r="1616" spans="5:9" x14ac:dyDescent="0.2">
      <c r="E1616" s="96"/>
      <c r="F1616" s="95"/>
      <c r="G1616" s="96"/>
      <c r="H1616" s="95"/>
      <c r="I1616" s="96"/>
    </row>
    <row r="1617" spans="5:9" x14ac:dyDescent="0.2">
      <c r="E1617" s="96"/>
      <c r="F1617" s="95"/>
      <c r="G1617" s="96"/>
      <c r="H1617" s="95"/>
      <c r="I1617" s="96"/>
    </row>
    <row r="1618" spans="5:9" x14ac:dyDescent="0.2">
      <c r="E1618" s="96"/>
      <c r="F1618" s="95"/>
      <c r="G1618" s="96"/>
      <c r="H1618" s="95"/>
      <c r="I1618" s="96"/>
    </row>
    <row r="1619" spans="5:9" x14ac:dyDescent="0.2">
      <c r="E1619" s="96"/>
      <c r="F1619" s="95"/>
      <c r="G1619" s="96"/>
      <c r="H1619" s="95"/>
      <c r="I1619" s="96"/>
    </row>
    <row r="1620" spans="5:9" x14ac:dyDescent="0.2">
      <c r="E1620" s="96"/>
      <c r="F1620" s="95"/>
      <c r="G1620" s="96"/>
      <c r="H1620" s="95"/>
      <c r="I1620" s="96"/>
    </row>
    <row r="1621" spans="5:9" x14ac:dyDescent="0.2">
      <c r="E1621" s="96"/>
      <c r="F1621" s="95"/>
      <c r="G1621" s="96"/>
      <c r="H1621" s="95"/>
      <c r="I1621" s="96"/>
    </row>
    <row r="1622" spans="5:9" x14ac:dyDescent="0.2">
      <c r="E1622" s="96"/>
      <c r="F1622" s="95"/>
      <c r="G1622" s="96"/>
      <c r="H1622" s="95"/>
      <c r="I1622" s="96"/>
    </row>
    <row r="1623" spans="5:9" x14ac:dyDescent="0.2">
      <c r="E1623" s="96"/>
      <c r="F1623" s="95"/>
      <c r="G1623" s="96"/>
      <c r="H1623" s="95"/>
      <c r="I1623" s="96"/>
    </row>
    <row r="1624" spans="5:9" x14ac:dyDescent="0.2">
      <c r="E1624" s="96"/>
      <c r="F1624" s="95"/>
      <c r="G1624" s="96"/>
      <c r="H1624" s="95"/>
      <c r="I1624" s="96"/>
    </row>
    <row r="1625" spans="5:9" x14ac:dyDescent="0.2">
      <c r="E1625" s="96"/>
      <c r="F1625" s="95"/>
      <c r="G1625" s="96"/>
      <c r="H1625" s="95"/>
      <c r="I1625" s="96"/>
    </row>
    <row r="1626" spans="5:9" x14ac:dyDescent="0.2">
      <c r="E1626" s="96"/>
      <c r="F1626" s="95"/>
      <c r="G1626" s="96"/>
      <c r="H1626" s="95"/>
      <c r="I1626" s="96"/>
    </row>
    <row r="1627" spans="5:9" x14ac:dyDescent="0.2">
      <c r="E1627" s="96"/>
      <c r="F1627" s="95"/>
      <c r="G1627" s="96"/>
      <c r="H1627" s="95"/>
      <c r="I1627" s="96"/>
    </row>
    <row r="1628" spans="5:9" x14ac:dyDescent="0.2">
      <c r="E1628" s="96"/>
      <c r="F1628" s="95"/>
      <c r="G1628" s="96"/>
      <c r="H1628" s="95"/>
      <c r="I1628" s="96"/>
    </row>
    <row r="1629" spans="5:9" x14ac:dyDescent="0.2">
      <c r="E1629" s="96"/>
      <c r="F1629" s="95"/>
      <c r="G1629" s="96"/>
      <c r="H1629" s="95"/>
      <c r="I1629" s="96"/>
    </row>
    <row r="1630" spans="5:9" x14ac:dyDescent="0.2">
      <c r="E1630" s="96"/>
      <c r="F1630" s="95"/>
      <c r="G1630" s="96"/>
      <c r="H1630" s="95"/>
      <c r="I1630" s="96"/>
    </row>
    <row r="1631" spans="5:9" x14ac:dyDescent="0.2">
      <c r="E1631" s="96"/>
      <c r="F1631" s="95"/>
      <c r="G1631" s="96"/>
      <c r="H1631" s="95"/>
      <c r="I1631" s="96"/>
    </row>
    <row r="1632" spans="5:9" x14ac:dyDescent="0.2">
      <c r="E1632" s="96"/>
      <c r="F1632" s="95"/>
      <c r="G1632" s="96"/>
      <c r="H1632" s="95"/>
      <c r="I1632" s="96"/>
    </row>
    <row r="1633" spans="5:9" x14ac:dyDescent="0.2">
      <c r="E1633" s="96"/>
      <c r="F1633" s="95"/>
      <c r="G1633" s="96"/>
      <c r="H1633" s="95"/>
      <c r="I1633" s="96"/>
    </row>
    <row r="1634" spans="5:9" x14ac:dyDescent="0.2">
      <c r="E1634" s="96"/>
      <c r="F1634" s="95"/>
      <c r="G1634" s="96"/>
      <c r="H1634" s="95"/>
      <c r="I1634" s="96"/>
    </row>
    <row r="1635" spans="5:9" x14ac:dyDescent="0.2">
      <c r="E1635" s="96"/>
      <c r="F1635" s="95"/>
      <c r="G1635" s="96"/>
      <c r="H1635" s="95"/>
      <c r="I1635" s="96"/>
    </row>
    <row r="1636" spans="5:9" x14ac:dyDescent="0.2">
      <c r="E1636" s="96"/>
      <c r="F1636" s="95"/>
      <c r="G1636" s="96"/>
      <c r="H1636" s="95"/>
      <c r="I1636" s="96"/>
    </row>
    <row r="1637" spans="5:9" x14ac:dyDescent="0.2">
      <c r="E1637" s="96"/>
      <c r="F1637" s="95"/>
      <c r="G1637" s="96"/>
      <c r="H1637" s="95"/>
      <c r="I1637" s="96"/>
    </row>
    <row r="1638" spans="5:9" x14ac:dyDescent="0.2">
      <c r="E1638" s="96"/>
      <c r="F1638" s="95"/>
      <c r="G1638" s="96"/>
      <c r="H1638" s="95"/>
      <c r="I1638" s="96"/>
    </row>
    <row r="1639" spans="5:9" x14ac:dyDescent="0.2">
      <c r="E1639" s="96"/>
      <c r="F1639" s="95"/>
      <c r="G1639" s="96"/>
      <c r="H1639" s="95"/>
      <c r="I1639" s="96"/>
    </row>
    <row r="1640" spans="5:9" x14ac:dyDescent="0.2">
      <c r="E1640" s="96"/>
      <c r="F1640" s="95"/>
      <c r="G1640" s="96"/>
      <c r="H1640" s="95"/>
      <c r="I1640" s="96"/>
    </row>
    <row r="1641" spans="5:9" x14ac:dyDescent="0.2">
      <c r="E1641" s="96"/>
      <c r="F1641" s="95"/>
      <c r="G1641" s="96"/>
      <c r="H1641" s="95"/>
      <c r="I1641" s="96"/>
    </row>
    <row r="1642" spans="5:9" x14ac:dyDescent="0.2">
      <c r="E1642" s="96"/>
      <c r="F1642" s="95"/>
      <c r="G1642" s="96"/>
      <c r="H1642" s="95"/>
      <c r="I1642" s="96"/>
    </row>
    <row r="1643" spans="5:9" x14ac:dyDescent="0.2">
      <c r="E1643" s="96"/>
      <c r="F1643" s="95"/>
      <c r="G1643" s="96"/>
      <c r="H1643" s="95"/>
      <c r="I1643" s="96"/>
    </row>
    <row r="1644" spans="5:9" x14ac:dyDescent="0.2">
      <c r="E1644" s="96"/>
      <c r="F1644" s="95"/>
      <c r="G1644" s="96"/>
      <c r="H1644" s="95"/>
      <c r="I1644" s="96"/>
    </row>
    <row r="1645" spans="5:9" x14ac:dyDescent="0.2">
      <c r="E1645" s="96"/>
      <c r="F1645" s="95"/>
      <c r="G1645" s="96"/>
      <c r="H1645" s="95"/>
      <c r="I1645" s="96"/>
    </row>
    <row r="1646" spans="5:9" x14ac:dyDescent="0.2">
      <c r="E1646" s="96"/>
      <c r="F1646" s="95"/>
      <c r="G1646" s="96"/>
      <c r="H1646" s="95"/>
      <c r="I1646" s="96"/>
    </row>
    <row r="1647" spans="5:9" x14ac:dyDescent="0.2">
      <c r="E1647" s="96"/>
      <c r="F1647" s="95"/>
      <c r="G1647" s="96"/>
      <c r="H1647" s="95"/>
      <c r="I1647" s="96"/>
    </row>
    <row r="1648" spans="5:9" x14ac:dyDescent="0.2">
      <c r="E1648" s="96"/>
      <c r="F1648" s="95"/>
      <c r="G1648" s="96"/>
      <c r="H1648" s="95"/>
      <c r="I1648" s="96"/>
    </row>
    <row r="1649" spans="5:9" x14ac:dyDescent="0.2">
      <c r="E1649" s="96"/>
      <c r="F1649" s="95"/>
      <c r="G1649" s="96"/>
      <c r="H1649" s="95"/>
      <c r="I1649" s="96"/>
    </row>
    <row r="1650" spans="5:9" x14ac:dyDescent="0.2">
      <c r="E1650" s="96"/>
      <c r="F1650" s="95"/>
      <c r="G1650" s="96"/>
      <c r="H1650" s="95"/>
      <c r="I1650" s="96"/>
    </row>
    <row r="1651" spans="5:9" x14ac:dyDescent="0.2">
      <c r="E1651" s="96"/>
      <c r="F1651" s="95"/>
      <c r="G1651" s="96"/>
      <c r="H1651" s="95"/>
      <c r="I1651" s="96"/>
    </row>
    <row r="1652" spans="5:9" x14ac:dyDescent="0.2">
      <c r="E1652" s="96"/>
      <c r="F1652" s="95"/>
      <c r="G1652" s="96"/>
      <c r="H1652" s="95"/>
      <c r="I1652" s="96"/>
    </row>
    <row r="1653" spans="5:9" x14ac:dyDescent="0.2">
      <c r="E1653" s="96"/>
      <c r="F1653" s="95"/>
      <c r="G1653" s="96"/>
      <c r="H1653" s="95"/>
      <c r="I1653" s="96"/>
    </row>
    <row r="1654" spans="5:9" x14ac:dyDescent="0.2">
      <c r="E1654" s="96"/>
      <c r="F1654" s="95"/>
      <c r="G1654" s="96"/>
      <c r="H1654" s="95"/>
      <c r="I1654" s="96"/>
    </row>
    <row r="1655" spans="5:9" x14ac:dyDescent="0.2">
      <c r="E1655" s="96"/>
      <c r="F1655" s="95"/>
      <c r="G1655" s="96"/>
      <c r="H1655" s="95"/>
      <c r="I1655" s="96"/>
    </row>
    <row r="1656" spans="5:9" x14ac:dyDescent="0.2">
      <c r="E1656" s="96"/>
      <c r="F1656" s="95"/>
      <c r="G1656" s="96"/>
      <c r="H1656" s="95"/>
      <c r="I1656" s="96"/>
    </row>
    <row r="1657" spans="5:9" x14ac:dyDescent="0.2">
      <c r="E1657" s="96"/>
      <c r="F1657" s="95"/>
      <c r="G1657" s="96"/>
      <c r="H1657" s="95"/>
      <c r="I1657" s="96"/>
    </row>
    <row r="1658" spans="5:9" x14ac:dyDescent="0.2">
      <c r="E1658" s="96"/>
      <c r="F1658" s="95"/>
      <c r="G1658" s="96"/>
      <c r="H1658" s="95"/>
      <c r="I1658" s="96"/>
    </row>
    <row r="1659" spans="5:9" x14ac:dyDescent="0.2">
      <c r="E1659" s="96"/>
      <c r="F1659" s="95"/>
      <c r="G1659" s="96"/>
      <c r="H1659" s="95"/>
      <c r="I1659" s="96"/>
    </row>
    <row r="1660" spans="5:9" x14ac:dyDescent="0.2">
      <c r="E1660" s="96"/>
      <c r="F1660" s="95"/>
      <c r="G1660" s="96"/>
      <c r="H1660" s="95"/>
      <c r="I1660" s="96"/>
    </row>
    <row r="1661" spans="5:9" x14ac:dyDescent="0.2">
      <c r="E1661" s="96"/>
      <c r="F1661" s="95"/>
      <c r="G1661" s="96"/>
      <c r="H1661" s="95"/>
      <c r="I1661" s="96"/>
    </row>
    <row r="1662" spans="5:9" x14ac:dyDescent="0.2">
      <c r="E1662" s="96"/>
      <c r="F1662" s="95"/>
      <c r="G1662" s="96"/>
      <c r="H1662" s="95"/>
      <c r="I1662" s="96"/>
    </row>
    <row r="1663" spans="5:9" x14ac:dyDescent="0.2">
      <c r="E1663" s="96"/>
      <c r="F1663" s="95"/>
      <c r="G1663" s="96"/>
      <c r="H1663" s="95"/>
      <c r="I1663" s="96"/>
    </row>
    <row r="1664" spans="5:9" x14ac:dyDescent="0.2">
      <c r="E1664" s="96"/>
      <c r="F1664" s="95"/>
      <c r="G1664" s="96"/>
      <c r="H1664" s="95"/>
      <c r="I1664" s="96"/>
    </row>
    <row r="1665" spans="5:9" x14ac:dyDescent="0.2">
      <c r="E1665" s="96"/>
      <c r="F1665" s="95"/>
      <c r="G1665" s="96"/>
      <c r="H1665" s="95"/>
      <c r="I1665" s="96"/>
    </row>
    <row r="1666" spans="5:9" x14ac:dyDescent="0.2">
      <c r="E1666" s="96"/>
      <c r="F1666" s="95"/>
      <c r="G1666" s="96"/>
      <c r="H1666" s="95"/>
      <c r="I1666" s="96"/>
    </row>
    <row r="1667" spans="5:9" x14ac:dyDescent="0.2">
      <c r="E1667" s="96"/>
      <c r="F1667" s="95"/>
      <c r="G1667" s="96"/>
      <c r="H1667" s="95"/>
      <c r="I1667" s="96"/>
    </row>
    <row r="1668" spans="5:9" x14ac:dyDescent="0.2">
      <c r="E1668" s="96"/>
      <c r="F1668" s="95"/>
      <c r="G1668" s="96"/>
      <c r="H1668" s="95"/>
      <c r="I1668" s="96"/>
    </row>
    <row r="1669" spans="5:9" x14ac:dyDescent="0.2">
      <c r="E1669" s="96"/>
      <c r="F1669" s="95"/>
      <c r="G1669" s="96"/>
      <c r="H1669" s="95"/>
      <c r="I1669" s="96"/>
    </row>
    <row r="1670" spans="5:9" x14ac:dyDescent="0.2">
      <c r="E1670" s="96"/>
      <c r="F1670" s="95"/>
      <c r="G1670" s="96"/>
      <c r="H1670" s="95"/>
      <c r="I1670" s="96"/>
    </row>
    <row r="1671" spans="5:9" x14ac:dyDescent="0.2">
      <c r="E1671" s="96"/>
      <c r="F1671" s="95"/>
      <c r="G1671" s="96"/>
      <c r="H1671" s="95"/>
      <c r="I1671" s="96"/>
    </row>
    <row r="1672" spans="5:9" x14ac:dyDescent="0.2">
      <c r="E1672" s="96"/>
      <c r="F1672" s="95"/>
      <c r="G1672" s="96"/>
      <c r="H1672" s="95"/>
      <c r="I1672" s="96"/>
    </row>
    <row r="1673" spans="5:9" x14ac:dyDescent="0.2">
      <c r="E1673" s="96"/>
      <c r="F1673" s="95"/>
      <c r="G1673" s="96"/>
      <c r="H1673" s="95"/>
      <c r="I1673" s="96"/>
    </row>
    <row r="1674" spans="5:9" x14ac:dyDescent="0.2">
      <c r="E1674" s="96"/>
      <c r="F1674" s="95"/>
      <c r="G1674" s="96"/>
      <c r="H1674" s="95"/>
      <c r="I1674" s="96"/>
    </row>
    <row r="1675" spans="5:9" x14ac:dyDescent="0.2">
      <c r="E1675" s="96"/>
      <c r="F1675" s="95"/>
      <c r="G1675" s="96"/>
      <c r="H1675" s="95"/>
      <c r="I1675" s="96"/>
    </row>
    <row r="1676" spans="5:9" x14ac:dyDescent="0.2">
      <c r="E1676" s="96"/>
      <c r="F1676" s="95"/>
      <c r="G1676" s="96"/>
      <c r="H1676" s="95"/>
      <c r="I1676" s="96"/>
    </row>
    <row r="1677" spans="5:9" x14ac:dyDescent="0.2">
      <c r="E1677" s="96"/>
      <c r="F1677" s="95"/>
      <c r="G1677" s="96"/>
      <c r="H1677" s="95"/>
      <c r="I1677" s="96"/>
    </row>
    <row r="1678" spans="5:9" x14ac:dyDescent="0.2">
      <c r="E1678" s="96"/>
      <c r="F1678" s="95"/>
      <c r="G1678" s="96"/>
      <c r="H1678" s="95"/>
      <c r="I1678" s="96"/>
    </row>
    <row r="1679" spans="5:9" x14ac:dyDescent="0.2">
      <c r="E1679" s="96"/>
      <c r="F1679" s="95"/>
      <c r="G1679" s="96"/>
      <c r="H1679" s="95"/>
      <c r="I1679" s="96"/>
    </row>
    <row r="1680" spans="5:9" x14ac:dyDescent="0.2">
      <c r="E1680" s="96"/>
      <c r="F1680" s="95"/>
      <c r="G1680" s="96"/>
      <c r="H1680" s="95"/>
      <c r="I1680" s="96"/>
    </row>
    <row r="1681" spans="5:9" x14ac:dyDescent="0.2">
      <c r="E1681" s="96"/>
      <c r="F1681" s="95"/>
      <c r="G1681" s="96"/>
      <c r="H1681" s="95"/>
      <c r="I1681" s="96"/>
    </row>
    <row r="1682" spans="5:9" x14ac:dyDescent="0.2">
      <c r="E1682" s="96"/>
      <c r="F1682" s="95"/>
      <c r="G1682" s="96"/>
      <c r="H1682" s="95"/>
      <c r="I1682" s="96"/>
    </row>
    <row r="1683" spans="5:9" x14ac:dyDescent="0.2">
      <c r="E1683" s="96"/>
      <c r="F1683" s="95"/>
      <c r="G1683" s="96"/>
      <c r="H1683" s="95"/>
      <c r="I1683" s="96"/>
    </row>
    <row r="1684" spans="5:9" x14ac:dyDescent="0.2">
      <c r="E1684" s="96"/>
      <c r="F1684" s="95"/>
      <c r="G1684" s="96"/>
      <c r="H1684" s="95"/>
      <c r="I1684" s="96"/>
    </row>
    <row r="1685" spans="5:9" x14ac:dyDescent="0.2">
      <c r="E1685" s="96"/>
      <c r="F1685" s="95"/>
      <c r="G1685" s="96"/>
      <c r="H1685" s="95"/>
      <c r="I1685" s="96"/>
    </row>
    <row r="1686" spans="5:9" x14ac:dyDescent="0.2">
      <c r="E1686" s="96"/>
      <c r="F1686" s="95"/>
      <c r="G1686" s="96"/>
      <c r="H1686" s="95"/>
      <c r="I1686" s="96"/>
    </row>
    <row r="1687" spans="5:9" x14ac:dyDescent="0.2">
      <c r="E1687" s="96"/>
      <c r="F1687" s="95"/>
      <c r="G1687" s="96"/>
      <c r="H1687" s="95"/>
      <c r="I1687" s="96"/>
    </row>
    <row r="1688" spans="5:9" x14ac:dyDescent="0.2">
      <c r="E1688" s="96"/>
      <c r="F1688" s="95"/>
      <c r="G1688" s="96"/>
      <c r="H1688" s="95"/>
      <c r="I1688" s="96"/>
    </row>
    <row r="1689" spans="5:9" x14ac:dyDescent="0.2">
      <c r="E1689" s="96"/>
      <c r="F1689" s="95"/>
      <c r="G1689" s="96"/>
      <c r="H1689" s="95"/>
      <c r="I1689" s="96"/>
    </row>
    <row r="1690" spans="5:9" x14ac:dyDescent="0.2">
      <c r="E1690" s="96"/>
      <c r="F1690" s="95"/>
      <c r="G1690" s="96"/>
      <c r="H1690" s="95"/>
      <c r="I1690" s="96"/>
    </row>
    <row r="1691" spans="5:9" x14ac:dyDescent="0.2">
      <c r="E1691" s="96"/>
      <c r="F1691" s="95"/>
      <c r="G1691" s="96"/>
      <c r="H1691" s="95"/>
      <c r="I1691" s="96"/>
    </row>
    <row r="1692" spans="5:9" x14ac:dyDescent="0.2">
      <c r="E1692" s="96"/>
      <c r="F1692" s="95"/>
      <c r="G1692" s="96"/>
      <c r="H1692" s="95"/>
      <c r="I1692" s="96"/>
    </row>
    <row r="1693" spans="5:9" x14ac:dyDescent="0.2">
      <c r="E1693" s="96"/>
      <c r="F1693" s="95"/>
      <c r="G1693" s="96"/>
      <c r="H1693" s="95"/>
      <c r="I1693" s="96"/>
    </row>
    <row r="1694" spans="5:9" x14ac:dyDescent="0.2">
      <c r="E1694" s="96"/>
      <c r="F1694" s="95"/>
      <c r="G1694" s="96"/>
      <c r="H1694" s="95"/>
      <c r="I1694" s="96"/>
    </row>
    <row r="1695" spans="5:9" x14ac:dyDescent="0.2">
      <c r="E1695" s="96"/>
      <c r="F1695" s="95"/>
      <c r="G1695" s="96"/>
      <c r="H1695" s="95"/>
      <c r="I1695" s="96"/>
    </row>
    <row r="1696" spans="5:9" x14ac:dyDescent="0.2">
      <c r="E1696" s="96"/>
      <c r="F1696" s="95"/>
      <c r="G1696" s="96"/>
      <c r="H1696" s="95"/>
      <c r="I1696" s="96"/>
    </row>
    <row r="1697" spans="5:9" x14ac:dyDescent="0.2">
      <c r="E1697" s="96"/>
      <c r="F1697" s="95"/>
      <c r="G1697" s="96"/>
      <c r="H1697" s="95"/>
      <c r="I1697" s="96"/>
    </row>
    <row r="1698" spans="5:9" x14ac:dyDescent="0.2">
      <c r="E1698" s="96"/>
      <c r="F1698" s="95"/>
      <c r="G1698" s="96"/>
      <c r="H1698" s="95"/>
      <c r="I1698" s="96"/>
    </row>
    <row r="1699" spans="5:9" x14ac:dyDescent="0.2">
      <c r="E1699" s="96"/>
      <c r="F1699" s="95"/>
      <c r="G1699" s="96"/>
      <c r="H1699" s="95"/>
      <c r="I1699" s="96"/>
    </row>
    <row r="1700" spans="5:9" x14ac:dyDescent="0.2">
      <c r="E1700" s="96"/>
      <c r="F1700" s="95"/>
      <c r="G1700" s="96"/>
      <c r="H1700" s="95"/>
      <c r="I1700" s="96"/>
    </row>
    <row r="1701" spans="5:9" x14ac:dyDescent="0.2">
      <c r="E1701" s="96"/>
      <c r="F1701" s="95"/>
      <c r="G1701" s="96"/>
      <c r="H1701" s="95"/>
      <c r="I1701" s="96"/>
    </row>
    <row r="1702" spans="5:9" x14ac:dyDescent="0.2">
      <c r="E1702" s="96"/>
      <c r="F1702" s="95"/>
      <c r="G1702" s="96"/>
      <c r="H1702" s="95"/>
      <c r="I1702" s="96"/>
    </row>
    <row r="1703" spans="5:9" x14ac:dyDescent="0.2">
      <c r="E1703" s="96"/>
      <c r="F1703" s="95"/>
      <c r="G1703" s="96"/>
      <c r="H1703" s="95"/>
      <c r="I1703" s="96"/>
    </row>
    <row r="1704" spans="5:9" x14ac:dyDescent="0.2">
      <c r="E1704" s="96"/>
      <c r="F1704" s="95"/>
      <c r="G1704" s="96"/>
      <c r="H1704" s="95"/>
      <c r="I1704" s="96"/>
    </row>
    <row r="1705" spans="5:9" x14ac:dyDescent="0.2">
      <c r="E1705" s="96"/>
      <c r="F1705" s="95"/>
      <c r="G1705" s="96"/>
      <c r="H1705" s="95"/>
      <c r="I1705" s="96"/>
    </row>
    <row r="1706" spans="5:9" x14ac:dyDescent="0.2">
      <c r="E1706" s="96"/>
      <c r="F1706" s="95"/>
      <c r="G1706" s="96"/>
      <c r="H1706" s="95"/>
      <c r="I1706" s="96"/>
    </row>
    <row r="1707" spans="5:9" x14ac:dyDescent="0.2">
      <c r="E1707" s="96"/>
      <c r="F1707" s="95"/>
      <c r="G1707" s="96"/>
      <c r="H1707" s="95"/>
      <c r="I1707" s="96"/>
    </row>
    <row r="1708" spans="5:9" x14ac:dyDescent="0.2">
      <c r="E1708" s="96"/>
      <c r="F1708" s="95"/>
      <c r="G1708" s="96"/>
      <c r="H1708" s="95"/>
      <c r="I1708" s="96"/>
    </row>
    <row r="1709" spans="5:9" x14ac:dyDescent="0.2">
      <c r="E1709" s="96"/>
      <c r="F1709" s="95"/>
      <c r="G1709" s="96"/>
      <c r="H1709" s="95"/>
      <c r="I1709" s="96"/>
    </row>
    <row r="1710" spans="5:9" x14ac:dyDescent="0.2">
      <c r="E1710" s="96"/>
      <c r="F1710" s="95"/>
      <c r="G1710" s="96"/>
      <c r="H1710" s="95"/>
      <c r="I1710" s="96"/>
    </row>
    <row r="1711" spans="5:9" x14ac:dyDescent="0.2">
      <c r="E1711" s="96"/>
      <c r="F1711" s="95"/>
      <c r="G1711" s="96"/>
      <c r="H1711" s="95"/>
      <c r="I1711" s="96"/>
    </row>
    <row r="1712" spans="5:9" x14ac:dyDescent="0.2">
      <c r="E1712" s="96"/>
      <c r="F1712" s="95"/>
      <c r="G1712" s="96"/>
      <c r="H1712" s="95"/>
      <c r="I1712" s="96"/>
    </row>
    <row r="1713" spans="5:9" x14ac:dyDescent="0.2">
      <c r="E1713" s="96"/>
      <c r="F1713" s="95"/>
      <c r="G1713" s="96"/>
      <c r="H1713" s="95"/>
      <c r="I1713" s="96"/>
    </row>
    <row r="1714" spans="5:9" x14ac:dyDescent="0.2">
      <c r="E1714" s="96"/>
      <c r="F1714" s="95"/>
      <c r="G1714" s="96"/>
      <c r="H1714" s="95"/>
      <c r="I1714" s="96"/>
    </row>
    <row r="1715" spans="5:9" x14ac:dyDescent="0.2">
      <c r="E1715" s="96"/>
      <c r="F1715" s="95"/>
      <c r="G1715" s="96"/>
      <c r="H1715" s="95"/>
      <c r="I1715" s="96"/>
    </row>
    <row r="1716" spans="5:9" x14ac:dyDescent="0.2">
      <c r="E1716" s="96"/>
      <c r="F1716" s="95"/>
      <c r="G1716" s="96"/>
      <c r="H1716" s="95"/>
      <c r="I1716" s="96"/>
    </row>
    <row r="1717" spans="5:9" x14ac:dyDescent="0.2">
      <c r="E1717" s="96"/>
      <c r="F1717" s="95"/>
      <c r="G1717" s="96"/>
      <c r="H1717" s="95"/>
      <c r="I1717" s="96"/>
    </row>
    <row r="1718" spans="5:9" x14ac:dyDescent="0.2">
      <c r="E1718" s="96"/>
      <c r="F1718" s="95"/>
      <c r="G1718" s="96"/>
      <c r="H1718" s="95"/>
      <c r="I1718" s="96"/>
    </row>
    <row r="1719" spans="5:9" x14ac:dyDescent="0.2">
      <c r="E1719" s="96"/>
      <c r="F1719" s="95"/>
      <c r="G1719" s="96"/>
      <c r="H1719" s="95"/>
      <c r="I1719" s="96"/>
    </row>
    <row r="1720" spans="5:9" x14ac:dyDescent="0.2">
      <c r="E1720" s="96"/>
      <c r="F1720" s="95"/>
      <c r="G1720" s="96"/>
      <c r="H1720" s="95"/>
      <c r="I1720" s="96"/>
    </row>
    <row r="1721" spans="5:9" x14ac:dyDescent="0.2">
      <c r="E1721" s="96"/>
      <c r="F1721" s="95"/>
      <c r="G1721" s="96"/>
      <c r="H1721" s="95"/>
      <c r="I1721" s="96"/>
    </row>
    <row r="1722" spans="5:9" x14ac:dyDescent="0.2">
      <c r="E1722" s="96"/>
      <c r="F1722" s="95"/>
      <c r="G1722" s="96"/>
      <c r="H1722" s="95"/>
      <c r="I1722" s="96"/>
    </row>
    <row r="1723" spans="5:9" x14ac:dyDescent="0.2">
      <c r="E1723" s="96"/>
      <c r="F1723" s="95"/>
      <c r="G1723" s="96"/>
      <c r="H1723" s="95"/>
      <c r="I1723" s="96"/>
    </row>
    <row r="1724" spans="5:9" x14ac:dyDescent="0.2">
      <c r="E1724" s="96"/>
      <c r="F1724" s="95"/>
      <c r="G1724" s="96"/>
      <c r="H1724" s="95"/>
      <c r="I1724" s="96"/>
    </row>
    <row r="1725" spans="5:9" x14ac:dyDescent="0.2">
      <c r="E1725" s="96"/>
      <c r="F1725" s="95"/>
      <c r="G1725" s="96"/>
      <c r="H1725" s="95"/>
      <c r="I1725" s="96"/>
    </row>
    <row r="1726" spans="5:9" x14ac:dyDescent="0.2">
      <c r="E1726" s="96"/>
      <c r="F1726" s="95"/>
      <c r="G1726" s="96"/>
      <c r="H1726" s="95"/>
      <c r="I1726" s="96"/>
    </row>
    <row r="1727" spans="5:9" x14ac:dyDescent="0.2">
      <c r="E1727" s="96"/>
      <c r="F1727" s="95"/>
      <c r="G1727" s="96"/>
      <c r="H1727" s="95"/>
      <c r="I1727" s="96"/>
    </row>
    <row r="1728" spans="5:9" x14ac:dyDescent="0.2">
      <c r="E1728" s="96"/>
      <c r="F1728" s="95"/>
      <c r="G1728" s="96"/>
      <c r="H1728" s="95"/>
      <c r="I1728" s="96"/>
    </row>
    <row r="1729" spans="5:9" x14ac:dyDescent="0.2">
      <c r="E1729" s="96"/>
      <c r="F1729" s="95"/>
      <c r="G1729" s="96"/>
      <c r="H1729" s="95"/>
      <c r="I1729" s="96"/>
    </row>
    <row r="1730" spans="5:9" x14ac:dyDescent="0.2">
      <c r="E1730" s="96"/>
      <c r="F1730" s="95"/>
      <c r="G1730" s="96"/>
      <c r="H1730" s="95"/>
      <c r="I1730" s="96"/>
    </row>
    <row r="1731" spans="5:9" x14ac:dyDescent="0.2">
      <c r="E1731" s="96"/>
      <c r="F1731" s="95"/>
      <c r="G1731" s="96"/>
      <c r="H1731" s="95"/>
      <c r="I1731" s="96"/>
    </row>
    <row r="1732" spans="5:9" x14ac:dyDescent="0.2">
      <c r="E1732" s="96"/>
      <c r="F1732" s="95"/>
      <c r="G1732" s="96"/>
      <c r="H1732" s="95"/>
      <c r="I1732" s="96"/>
    </row>
    <row r="1733" spans="5:9" x14ac:dyDescent="0.2">
      <c r="E1733" s="96"/>
      <c r="F1733" s="95"/>
      <c r="G1733" s="96"/>
      <c r="H1733" s="95"/>
      <c r="I1733" s="96"/>
    </row>
    <row r="1734" spans="5:9" x14ac:dyDescent="0.2">
      <c r="E1734" s="96"/>
      <c r="F1734" s="95"/>
      <c r="G1734" s="96"/>
      <c r="H1734" s="95"/>
      <c r="I1734" s="96"/>
    </row>
    <row r="1735" spans="5:9" x14ac:dyDescent="0.2">
      <c r="E1735" s="96"/>
      <c r="F1735" s="95"/>
      <c r="G1735" s="96"/>
      <c r="H1735" s="95"/>
      <c r="I1735" s="96"/>
    </row>
    <row r="1736" spans="5:9" x14ac:dyDescent="0.2">
      <c r="E1736" s="96"/>
      <c r="F1736" s="95"/>
      <c r="G1736" s="96"/>
      <c r="H1736" s="95"/>
      <c r="I1736" s="96"/>
    </row>
    <row r="1737" spans="5:9" x14ac:dyDescent="0.2">
      <c r="E1737" s="96"/>
      <c r="F1737" s="95"/>
      <c r="G1737" s="96"/>
      <c r="H1737" s="95"/>
      <c r="I1737" s="96"/>
    </row>
    <row r="1738" spans="5:9" x14ac:dyDescent="0.2">
      <c r="E1738" s="96"/>
      <c r="F1738" s="95"/>
      <c r="G1738" s="96"/>
      <c r="H1738" s="95"/>
      <c r="I1738" s="96"/>
    </row>
    <row r="1739" spans="5:9" x14ac:dyDescent="0.2">
      <c r="E1739" s="96"/>
      <c r="F1739" s="95"/>
      <c r="G1739" s="96"/>
      <c r="H1739" s="95"/>
      <c r="I1739" s="96"/>
    </row>
    <row r="1740" spans="5:9" x14ac:dyDescent="0.2">
      <c r="E1740" s="96"/>
      <c r="F1740" s="95"/>
      <c r="G1740" s="96"/>
      <c r="H1740" s="95"/>
      <c r="I1740" s="96"/>
    </row>
    <row r="1741" spans="5:9" x14ac:dyDescent="0.2">
      <c r="E1741" s="96"/>
      <c r="F1741" s="95"/>
      <c r="G1741" s="96"/>
      <c r="H1741" s="95"/>
      <c r="I1741" s="96"/>
    </row>
    <row r="1742" spans="5:9" x14ac:dyDescent="0.2">
      <c r="E1742" s="96"/>
      <c r="F1742" s="95"/>
      <c r="G1742" s="96"/>
      <c r="H1742" s="95"/>
      <c r="I1742" s="96"/>
    </row>
    <row r="1743" spans="5:9" x14ac:dyDescent="0.2">
      <c r="E1743" s="96"/>
      <c r="F1743" s="95"/>
      <c r="G1743" s="96"/>
      <c r="H1743" s="95"/>
      <c r="I1743" s="96"/>
    </row>
    <row r="1744" spans="5:9" x14ac:dyDescent="0.2">
      <c r="E1744" s="96"/>
      <c r="F1744" s="95"/>
      <c r="G1744" s="96"/>
      <c r="H1744" s="95"/>
      <c r="I1744" s="96"/>
    </row>
    <row r="1745" spans="5:9" x14ac:dyDescent="0.2">
      <c r="E1745" s="96"/>
      <c r="F1745" s="95"/>
      <c r="G1745" s="96"/>
      <c r="H1745" s="95"/>
      <c r="I1745" s="96"/>
    </row>
    <row r="1746" spans="5:9" x14ac:dyDescent="0.2">
      <c r="E1746" s="96"/>
      <c r="F1746" s="95"/>
      <c r="G1746" s="96"/>
      <c r="H1746" s="95"/>
      <c r="I1746" s="96"/>
    </row>
    <row r="1747" spans="5:9" x14ac:dyDescent="0.2">
      <c r="E1747" s="96"/>
      <c r="F1747" s="95"/>
      <c r="G1747" s="96"/>
      <c r="H1747" s="95"/>
      <c r="I1747" s="96"/>
    </row>
    <row r="1748" spans="5:9" x14ac:dyDescent="0.2">
      <c r="E1748" s="96"/>
      <c r="F1748" s="95"/>
      <c r="G1748" s="96"/>
      <c r="H1748" s="95"/>
      <c r="I1748" s="96"/>
    </row>
    <row r="1749" spans="5:9" x14ac:dyDescent="0.2">
      <c r="E1749" s="96"/>
      <c r="F1749" s="95"/>
      <c r="G1749" s="96"/>
      <c r="H1749" s="95"/>
      <c r="I1749" s="96"/>
    </row>
    <row r="1750" spans="5:9" x14ac:dyDescent="0.2">
      <c r="E1750" s="96"/>
      <c r="F1750" s="95"/>
      <c r="G1750" s="96"/>
      <c r="H1750" s="95"/>
      <c r="I1750" s="96"/>
    </row>
    <row r="1751" spans="5:9" x14ac:dyDescent="0.2">
      <c r="E1751" s="96"/>
      <c r="F1751" s="95"/>
      <c r="G1751" s="96"/>
      <c r="H1751" s="95"/>
      <c r="I1751" s="96"/>
    </row>
    <row r="1752" spans="5:9" x14ac:dyDescent="0.2">
      <c r="E1752" s="96"/>
      <c r="F1752" s="95"/>
      <c r="G1752" s="96"/>
      <c r="H1752" s="95"/>
      <c r="I1752" s="96"/>
    </row>
    <row r="1753" spans="5:9" x14ac:dyDescent="0.2">
      <c r="E1753" s="96"/>
      <c r="F1753" s="95"/>
      <c r="G1753" s="96"/>
      <c r="H1753" s="95"/>
      <c r="I1753" s="96"/>
    </row>
    <row r="1754" spans="5:9" x14ac:dyDescent="0.2">
      <c r="E1754" s="96"/>
      <c r="F1754" s="95"/>
      <c r="G1754" s="96"/>
      <c r="H1754" s="95"/>
      <c r="I1754" s="96"/>
    </row>
    <row r="1755" spans="5:9" x14ac:dyDescent="0.2">
      <c r="E1755" s="96"/>
      <c r="F1755" s="95"/>
      <c r="G1755" s="96"/>
      <c r="H1755" s="95"/>
      <c r="I1755" s="96"/>
    </row>
    <row r="1756" spans="5:9" x14ac:dyDescent="0.2">
      <c r="E1756" s="96"/>
      <c r="F1756" s="95"/>
      <c r="G1756" s="96"/>
      <c r="H1756" s="95"/>
      <c r="I1756" s="96"/>
    </row>
    <row r="1757" spans="5:9" x14ac:dyDescent="0.2">
      <c r="E1757" s="96"/>
      <c r="F1757" s="95"/>
      <c r="G1757" s="96"/>
      <c r="H1757" s="95"/>
      <c r="I1757" s="96"/>
    </row>
    <row r="1758" spans="5:9" x14ac:dyDescent="0.2">
      <c r="E1758" s="96"/>
      <c r="F1758" s="95"/>
      <c r="G1758" s="96"/>
      <c r="H1758" s="95"/>
      <c r="I1758" s="96"/>
    </row>
    <row r="1759" spans="5:9" x14ac:dyDescent="0.2">
      <c r="E1759" s="96"/>
      <c r="F1759" s="95"/>
      <c r="G1759" s="96"/>
      <c r="H1759" s="95"/>
      <c r="I1759" s="96"/>
    </row>
    <row r="1760" spans="5:9" x14ac:dyDescent="0.2">
      <c r="E1760" s="96"/>
      <c r="F1760" s="95"/>
      <c r="G1760" s="96"/>
      <c r="H1760" s="95"/>
      <c r="I1760" s="96"/>
    </row>
    <row r="1761" spans="5:9" x14ac:dyDescent="0.2">
      <c r="E1761" s="96"/>
      <c r="F1761" s="95"/>
      <c r="G1761" s="96"/>
      <c r="H1761" s="95"/>
      <c r="I1761" s="96"/>
    </row>
    <row r="1762" spans="5:9" x14ac:dyDescent="0.2">
      <c r="E1762" s="96"/>
      <c r="F1762" s="95"/>
      <c r="G1762" s="96"/>
      <c r="H1762" s="95"/>
      <c r="I1762" s="96"/>
    </row>
    <row r="1763" spans="5:9" x14ac:dyDescent="0.2">
      <c r="E1763" s="96"/>
      <c r="F1763" s="95"/>
      <c r="G1763" s="96"/>
      <c r="H1763" s="95"/>
      <c r="I1763" s="96"/>
    </row>
    <row r="1764" spans="5:9" x14ac:dyDescent="0.2">
      <c r="E1764" s="96"/>
      <c r="F1764" s="95"/>
      <c r="G1764" s="96"/>
      <c r="H1764" s="95"/>
      <c r="I1764" s="96"/>
    </row>
    <row r="1765" spans="5:9" x14ac:dyDescent="0.2">
      <c r="E1765" s="96"/>
      <c r="F1765" s="95"/>
      <c r="G1765" s="96"/>
      <c r="H1765" s="95"/>
      <c r="I1765" s="96"/>
    </row>
    <row r="1766" spans="5:9" x14ac:dyDescent="0.2">
      <c r="E1766" s="96"/>
      <c r="F1766" s="95"/>
      <c r="G1766" s="96"/>
      <c r="H1766" s="95"/>
      <c r="I1766" s="96"/>
    </row>
    <row r="1767" spans="5:9" x14ac:dyDescent="0.2">
      <c r="E1767" s="96"/>
      <c r="F1767" s="95"/>
      <c r="G1767" s="96"/>
      <c r="H1767" s="95"/>
      <c r="I1767" s="96"/>
    </row>
    <row r="1768" spans="5:9" x14ac:dyDescent="0.2">
      <c r="E1768" s="96"/>
      <c r="F1768" s="95"/>
      <c r="G1768" s="96"/>
      <c r="H1768" s="95"/>
      <c r="I1768" s="96"/>
    </row>
    <row r="1769" spans="5:9" x14ac:dyDescent="0.2">
      <c r="E1769" s="96"/>
      <c r="F1769" s="95"/>
      <c r="G1769" s="96"/>
      <c r="H1769" s="95"/>
      <c r="I1769" s="96"/>
    </row>
    <row r="1770" spans="5:9" x14ac:dyDescent="0.2">
      <c r="E1770" s="96"/>
      <c r="F1770" s="95"/>
      <c r="G1770" s="96"/>
      <c r="H1770" s="95"/>
      <c r="I1770" s="96"/>
    </row>
    <row r="1771" spans="5:9" x14ac:dyDescent="0.2">
      <c r="E1771" s="96"/>
      <c r="F1771" s="95"/>
      <c r="G1771" s="96"/>
      <c r="H1771" s="95"/>
      <c r="I1771" s="96"/>
    </row>
    <row r="1772" spans="5:9" x14ac:dyDescent="0.2">
      <c r="E1772" s="96"/>
      <c r="F1772" s="95"/>
      <c r="G1772" s="96"/>
      <c r="H1772" s="95"/>
      <c r="I1772" s="96"/>
    </row>
    <row r="1773" spans="5:9" x14ac:dyDescent="0.2">
      <c r="E1773" s="96"/>
      <c r="F1773" s="95"/>
      <c r="G1773" s="96"/>
      <c r="H1773" s="95"/>
      <c r="I1773" s="96"/>
    </row>
    <row r="1774" spans="5:9" x14ac:dyDescent="0.2">
      <c r="E1774" s="96"/>
      <c r="F1774" s="95"/>
      <c r="G1774" s="96"/>
      <c r="H1774" s="95"/>
      <c r="I1774" s="96"/>
    </row>
    <row r="1775" spans="5:9" x14ac:dyDescent="0.2">
      <c r="E1775" s="96"/>
      <c r="F1775" s="95"/>
      <c r="G1775" s="96"/>
      <c r="H1775" s="95"/>
      <c r="I1775" s="96"/>
    </row>
    <row r="1776" spans="5:9" x14ac:dyDescent="0.2">
      <c r="E1776" s="96"/>
      <c r="F1776" s="95"/>
      <c r="G1776" s="96"/>
      <c r="H1776" s="95"/>
      <c r="I1776" s="96"/>
    </row>
    <row r="1777" spans="5:9" x14ac:dyDescent="0.2">
      <c r="E1777" s="96"/>
      <c r="F1777" s="95"/>
      <c r="G1777" s="96"/>
      <c r="H1777" s="95"/>
      <c r="I1777" s="96"/>
    </row>
    <row r="1778" spans="5:9" x14ac:dyDescent="0.2">
      <c r="E1778" s="96"/>
      <c r="F1778" s="95"/>
      <c r="G1778" s="96"/>
      <c r="H1778" s="95"/>
      <c r="I1778" s="96"/>
    </row>
    <row r="1779" spans="5:9" x14ac:dyDescent="0.2">
      <c r="E1779" s="96"/>
      <c r="F1779" s="95"/>
      <c r="G1779" s="96"/>
      <c r="H1779" s="95"/>
      <c r="I1779" s="96"/>
    </row>
    <row r="1780" spans="5:9" x14ac:dyDescent="0.2">
      <c r="E1780" s="96"/>
      <c r="F1780" s="95"/>
      <c r="G1780" s="96"/>
      <c r="H1780" s="95"/>
      <c r="I1780" s="96"/>
    </row>
    <row r="1781" spans="5:9" x14ac:dyDescent="0.2">
      <c r="E1781" s="96"/>
      <c r="F1781" s="95"/>
      <c r="G1781" s="96"/>
      <c r="H1781" s="95"/>
      <c r="I1781" s="96"/>
    </row>
    <row r="1782" spans="5:9" x14ac:dyDescent="0.2">
      <c r="E1782" s="96"/>
      <c r="F1782" s="95"/>
      <c r="G1782" s="96"/>
      <c r="H1782" s="95"/>
      <c r="I1782" s="96"/>
    </row>
    <row r="1783" spans="5:9" x14ac:dyDescent="0.2">
      <c r="E1783" s="96"/>
      <c r="F1783" s="95"/>
      <c r="G1783" s="96"/>
      <c r="H1783" s="95"/>
      <c r="I1783" s="96"/>
    </row>
    <row r="1784" spans="5:9" x14ac:dyDescent="0.2">
      <c r="E1784" s="96"/>
      <c r="F1784" s="95"/>
      <c r="G1784" s="96"/>
      <c r="H1784" s="95"/>
      <c r="I1784" s="96"/>
    </row>
    <row r="1785" spans="5:9" x14ac:dyDescent="0.2">
      <c r="E1785" s="96"/>
      <c r="F1785" s="95"/>
      <c r="G1785" s="96"/>
      <c r="H1785" s="95"/>
      <c r="I1785" s="96"/>
    </row>
    <row r="1786" spans="5:9" x14ac:dyDescent="0.2">
      <c r="E1786" s="96"/>
      <c r="F1786" s="95"/>
      <c r="G1786" s="96"/>
      <c r="H1786" s="95"/>
      <c r="I1786" s="96"/>
    </row>
    <row r="1787" spans="5:9" x14ac:dyDescent="0.2">
      <c r="E1787" s="96"/>
      <c r="F1787" s="95"/>
      <c r="G1787" s="96"/>
      <c r="H1787" s="95"/>
      <c r="I1787" s="96"/>
    </row>
    <row r="1788" spans="5:9" x14ac:dyDescent="0.2">
      <c r="E1788" s="96"/>
      <c r="F1788" s="95"/>
      <c r="G1788" s="96"/>
      <c r="H1788" s="95"/>
      <c r="I1788" s="96"/>
    </row>
    <row r="1789" spans="5:9" x14ac:dyDescent="0.2">
      <c r="E1789" s="96"/>
      <c r="F1789" s="95"/>
      <c r="G1789" s="96"/>
      <c r="H1789" s="95"/>
      <c r="I1789" s="96"/>
    </row>
    <row r="1790" spans="5:9" x14ac:dyDescent="0.2">
      <c r="E1790" s="96"/>
      <c r="F1790" s="95"/>
      <c r="G1790" s="96"/>
      <c r="H1790" s="95"/>
      <c r="I1790" s="96"/>
    </row>
    <row r="1791" spans="5:9" x14ac:dyDescent="0.2">
      <c r="E1791" s="96"/>
      <c r="F1791" s="95"/>
      <c r="G1791" s="96"/>
      <c r="H1791" s="95"/>
      <c r="I1791" s="96"/>
    </row>
    <row r="1792" spans="5:9" x14ac:dyDescent="0.2">
      <c r="E1792" s="96"/>
      <c r="F1792" s="95"/>
      <c r="G1792" s="96"/>
      <c r="H1792" s="95"/>
      <c r="I1792" s="96"/>
    </row>
    <row r="1793" spans="5:9" x14ac:dyDescent="0.2">
      <c r="E1793" s="96"/>
      <c r="F1793" s="95"/>
      <c r="G1793" s="96"/>
      <c r="H1793" s="95"/>
      <c r="I1793" s="96"/>
    </row>
    <row r="1794" spans="5:9" x14ac:dyDescent="0.2">
      <c r="E1794" s="96"/>
      <c r="F1794" s="95"/>
      <c r="G1794" s="96"/>
      <c r="H1794" s="95"/>
      <c r="I1794" s="96"/>
    </row>
    <row r="1795" spans="5:9" x14ac:dyDescent="0.2">
      <c r="E1795" s="96"/>
      <c r="F1795" s="95"/>
      <c r="G1795" s="96"/>
      <c r="H1795" s="95"/>
      <c r="I1795" s="96"/>
    </row>
    <row r="1796" spans="5:9" x14ac:dyDescent="0.2">
      <c r="E1796" s="96"/>
      <c r="F1796" s="95"/>
      <c r="G1796" s="96"/>
      <c r="H1796" s="95"/>
      <c r="I1796" s="96"/>
    </row>
    <row r="1797" spans="5:9" x14ac:dyDescent="0.2">
      <c r="E1797" s="96"/>
      <c r="F1797" s="95"/>
      <c r="G1797" s="96"/>
      <c r="H1797" s="95"/>
      <c r="I1797" s="96"/>
    </row>
    <row r="1798" spans="5:9" x14ac:dyDescent="0.2">
      <c r="E1798" s="96"/>
      <c r="F1798" s="95"/>
      <c r="G1798" s="96"/>
      <c r="H1798" s="95"/>
      <c r="I1798" s="96"/>
    </row>
    <row r="1799" spans="5:9" x14ac:dyDescent="0.2">
      <c r="E1799" s="96"/>
      <c r="F1799" s="95"/>
      <c r="G1799" s="96"/>
      <c r="H1799" s="95"/>
      <c r="I1799" s="96"/>
    </row>
    <row r="1800" spans="5:9" x14ac:dyDescent="0.2">
      <c r="E1800" s="96"/>
      <c r="F1800" s="95"/>
      <c r="G1800" s="96"/>
      <c r="H1800" s="95"/>
      <c r="I1800" s="96"/>
    </row>
    <row r="1801" spans="5:9" x14ac:dyDescent="0.2">
      <c r="E1801" s="96"/>
      <c r="F1801" s="95"/>
      <c r="G1801" s="96"/>
      <c r="H1801" s="95"/>
      <c r="I1801" s="96"/>
    </row>
    <row r="1802" spans="5:9" x14ac:dyDescent="0.2">
      <c r="E1802" s="96"/>
      <c r="F1802" s="95"/>
      <c r="G1802" s="96"/>
      <c r="H1802" s="95"/>
      <c r="I1802" s="96"/>
    </row>
    <row r="1803" spans="5:9" x14ac:dyDescent="0.2">
      <c r="E1803" s="96"/>
      <c r="F1803" s="95"/>
      <c r="G1803" s="96"/>
      <c r="H1803" s="95"/>
      <c r="I1803" s="96"/>
    </row>
    <row r="1804" spans="5:9" x14ac:dyDescent="0.2">
      <c r="E1804" s="96"/>
      <c r="F1804" s="95"/>
      <c r="G1804" s="96"/>
      <c r="H1804" s="95"/>
      <c r="I1804" s="96"/>
    </row>
    <row r="1805" spans="5:9" x14ac:dyDescent="0.2">
      <c r="E1805" s="96"/>
      <c r="F1805" s="95"/>
      <c r="G1805" s="96"/>
      <c r="H1805" s="95"/>
      <c r="I1805" s="96"/>
    </row>
    <row r="1806" spans="5:9" x14ac:dyDescent="0.2">
      <c r="E1806" s="96"/>
      <c r="F1806" s="95"/>
      <c r="G1806" s="96"/>
      <c r="H1806" s="95"/>
      <c r="I1806" s="96"/>
    </row>
    <row r="1807" spans="5:9" x14ac:dyDescent="0.2">
      <c r="E1807" s="96"/>
      <c r="F1807" s="95"/>
      <c r="G1807" s="96"/>
      <c r="H1807" s="95"/>
      <c r="I1807" s="96"/>
    </row>
    <row r="1808" spans="5:9" x14ac:dyDescent="0.2">
      <c r="E1808" s="96"/>
      <c r="F1808" s="95"/>
      <c r="G1808" s="96"/>
      <c r="H1808" s="95"/>
      <c r="I1808" s="96"/>
    </row>
    <row r="1809" spans="5:9" x14ac:dyDescent="0.2">
      <c r="E1809" s="96"/>
      <c r="F1809" s="95"/>
      <c r="G1809" s="96"/>
      <c r="H1809" s="95"/>
      <c r="I1809" s="96"/>
    </row>
    <row r="1810" spans="5:9" x14ac:dyDescent="0.2">
      <c r="E1810" s="96"/>
      <c r="F1810" s="95"/>
      <c r="G1810" s="96"/>
      <c r="H1810" s="95"/>
      <c r="I1810" s="96"/>
    </row>
    <row r="1811" spans="5:9" x14ac:dyDescent="0.2">
      <c r="E1811" s="96"/>
      <c r="F1811" s="95"/>
      <c r="G1811" s="96"/>
      <c r="H1811" s="95"/>
      <c r="I1811" s="96"/>
    </row>
    <row r="1812" spans="5:9" x14ac:dyDescent="0.2">
      <c r="E1812" s="96"/>
      <c r="F1812" s="95"/>
      <c r="G1812" s="96"/>
      <c r="H1812" s="95"/>
      <c r="I1812" s="96"/>
    </row>
    <row r="1813" spans="5:9" x14ac:dyDescent="0.2">
      <c r="E1813" s="96"/>
      <c r="F1813" s="95"/>
      <c r="G1813" s="96"/>
      <c r="H1813" s="95"/>
      <c r="I1813" s="96"/>
    </row>
    <row r="1814" spans="5:9" x14ac:dyDescent="0.2">
      <c r="E1814" s="96"/>
      <c r="F1814" s="95"/>
      <c r="G1814" s="96"/>
      <c r="H1814" s="95"/>
      <c r="I1814" s="96"/>
    </row>
    <row r="1815" spans="5:9" x14ac:dyDescent="0.2">
      <c r="E1815" s="96"/>
      <c r="F1815" s="95"/>
      <c r="G1815" s="96"/>
      <c r="H1815" s="95"/>
      <c r="I1815" s="96"/>
    </row>
    <row r="1816" spans="5:9" x14ac:dyDescent="0.2">
      <c r="E1816" s="96"/>
      <c r="F1816" s="95"/>
      <c r="G1816" s="96"/>
      <c r="H1816" s="95"/>
      <c r="I1816" s="96"/>
    </row>
    <row r="1817" spans="5:9" x14ac:dyDescent="0.2">
      <c r="E1817" s="96"/>
      <c r="F1817" s="95"/>
      <c r="G1817" s="96"/>
      <c r="H1817" s="95"/>
      <c r="I1817" s="96"/>
    </row>
    <row r="1818" spans="5:9" x14ac:dyDescent="0.2">
      <c r="E1818" s="96"/>
      <c r="F1818" s="95"/>
      <c r="G1818" s="96"/>
      <c r="H1818" s="95"/>
      <c r="I1818" s="96"/>
    </row>
    <row r="1819" spans="5:9" x14ac:dyDescent="0.2">
      <c r="E1819" s="96"/>
      <c r="F1819" s="95"/>
      <c r="G1819" s="96"/>
      <c r="H1819" s="95"/>
      <c r="I1819" s="96"/>
    </row>
    <row r="1820" spans="5:9" x14ac:dyDescent="0.2">
      <c r="E1820" s="96"/>
      <c r="F1820" s="95"/>
      <c r="G1820" s="96"/>
      <c r="H1820" s="95"/>
      <c r="I1820" s="96"/>
    </row>
    <row r="1821" spans="5:9" x14ac:dyDescent="0.2">
      <c r="E1821" s="96"/>
      <c r="F1821" s="95"/>
      <c r="G1821" s="96"/>
      <c r="H1821" s="95"/>
      <c r="I1821" s="96"/>
    </row>
    <row r="1822" spans="5:9" x14ac:dyDescent="0.2">
      <c r="E1822" s="96"/>
      <c r="F1822" s="95"/>
      <c r="G1822" s="96"/>
      <c r="H1822" s="95"/>
      <c r="I1822" s="96"/>
    </row>
    <row r="1823" spans="5:9" x14ac:dyDescent="0.2">
      <c r="E1823" s="96"/>
      <c r="F1823" s="95"/>
      <c r="G1823" s="96"/>
      <c r="H1823" s="95"/>
      <c r="I1823" s="96"/>
    </row>
    <row r="1824" spans="5:9" x14ac:dyDescent="0.2">
      <c r="E1824" s="96"/>
      <c r="F1824" s="95"/>
      <c r="G1824" s="96"/>
      <c r="H1824" s="95"/>
      <c r="I1824" s="96"/>
    </row>
    <row r="1825" spans="5:9" x14ac:dyDescent="0.2">
      <c r="E1825" s="96"/>
      <c r="F1825" s="95"/>
      <c r="G1825" s="96"/>
      <c r="H1825" s="95"/>
      <c r="I1825" s="96"/>
    </row>
    <row r="1826" spans="5:9" x14ac:dyDescent="0.2">
      <c r="E1826" s="96"/>
      <c r="F1826" s="95"/>
      <c r="G1826" s="96"/>
      <c r="H1826" s="95"/>
      <c r="I1826" s="96"/>
    </row>
    <row r="1827" spans="5:9" x14ac:dyDescent="0.2">
      <c r="E1827" s="96"/>
      <c r="F1827" s="95"/>
      <c r="G1827" s="96"/>
      <c r="H1827" s="95"/>
      <c r="I1827" s="96"/>
    </row>
    <row r="1828" spans="5:9" x14ac:dyDescent="0.2">
      <c r="E1828" s="96"/>
      <c r="F1828" s="95"/>
      <c r="G1828" s="96"/>
      <c r="H1828" s="95"/>
      <c r="I1828" s="96"/>
    </row>
    <row r="1829" spans="5:9" x14ac:dyDescent="0.2">
      <c r="E1829" s="96"/>
      <c r="F1829" s="95"/>
      <c r="G1829" s="96"/>
      <c r="H1829" s="95"/>
      <c r="I1829" s="96"/>
    </row>
    <row r="1830" spans="5:9" x14ac:dyDescent="0.2">
      <c r="E1830" s="96"/>
      <c r="F1830" s="95"/>
      <c r="G1830" s="96"/>
      <c r="H1830" s="95"/>
      <c r="I1830" s="96"/>
    </row>
    <row r="1831" spans="5:9" x14ac:dyDescent="0.2">
      <c r="E1831" s="96"/>
      <c r="F1831" s="95"/>
      <c r="G1831" s="96"/>
      <c r="H1831" s="95"/>
      <c r="I1831" s="96"/>
    </row>
    <row r="1832" spans="5:9" x14ac:dyDescent="0.2">
      <c r="E1832" s="96"/>
      <c r="F1832" s="95"/>
      <c r="G1832" s="96"/>
      <c r="H1832" s="95"/>
      <c r="I1832" s="96"/>
    </row>
    <row r="1833" spans="5:9" x14ac:dyDescent="0.2">
      <c r="E1833" s="96"/>
      <c r="F1833" s="95"/>
      <c r="G1833" s="96"/>
      <c r="H1833" s="95"/>
      <c r="I1833" s="96"/>
    </row>
    <row r="1834" spans="5:9" x14ac:dyDescent="0.2">
      <c r="E1834" s="96"/>
      <c r="F1834" s="95"/>
      <c r="G1834" s="96"/>
      <c r="H1834" s="95"/>
      <c r="I1834" s="96"/>
    </row>
    <row r="1835" spans="5:9" x14ac:dyDescent="0.2">
      <c r="E1835" s="96"/>
      <c r="F1835" s="95"/>
      <c r="G1835" s="96"/>
      <c r="H1835" s="95"/>
      <c r="I1835" s="96"/>
    </row>
    <row r="1836" spans="5:9" x14ac:dyDescent="0.2">
      <c r="E1836" s="96"/>
      <c r="F1836" s="95"/>
      <c r="G1836" s="96"/>
      <c r="H1836" s="95"/>
      <c r="I1836" s="96"/>
    </row>
    <row r="1837" spans="5:9" x14ac:dyDescent="0.2">
      <c r="E1837" s="96"/>
      <c r="F1837" s="95"/>
      <c r="G1837" s="96"/>
      <c r="H1837" s="95"/>
      <c r="I1837" s="96"/>
    </row>
    <row r="1838" spans="5:9" x14ac:dyDescent="0.2">
      <c r="E1838" s="96"/>
      <c r="F1838" s="95"/>
      <c r="G1838" s="96"/>
      <c r="H1838" s="95"/>
      <c r="I1838" s="96"/>
    </row>
    <row r="1839" spans="5:9" x14ac:dyDescent="0.2">
      <c r="E1839" s="96"/>
      <c r="F1839" s="95"/>
      <c r="G1839" s="96"/>
      <c r="H1839" s="95"/>
      <c r="I1839" s="96"/>
    </row>
    <row r="1840" spans="5:9" x14ac:dyDescent="0.2">
      <c r="E1840" s="96"/>
      <c r="F1840" s="95"/>
      <c r="G1840" s="96"/>
      <c r="H1840" s="95"/>
      <c r="I1840" s="96"/>
    </row>
    <row r="1841" spans="5:9" x14ac:dyDescent="0.2">
      <c r="E1841" s="96"/>
      <c r="F1841" s="95"/>
      <c r="G1841" s="96"/>
      <c r="H1841" s="95"/>
      <c r="I1841" s="96"/>
    </row>
    <row r="1842" spans="5:9" x14ac:dyDescent="0.2">
      <c r="E1842" s="96"/>
      <c r="F1842" s="95"/>
      <c r="G1842" s="96"/>
      <c r="H1842" s="95"/>
      <c r="I1842" s="96"/>
    </row>
    <row r="1843" spans="5:9" x14ac:dyDescent="0.2">
      <c r="E1843" s="96"/>
      <c r="F1843" s="95"/>
      <c r="G1843" s="96"/>
      <c r="H1843" s="95"/>
      <c r="I1843" s="96"/>
    </row>
    <row r="1844" spans="5:9" x14ac:dyDescent="0.2">
      <c r="E1844" s="96"/>
      <c r="F1844" s="95"/>
      <c r="G1844" s="96"/>
      <c r="H1844" s="95"/>
      <c r="I1844" s="96"/>
    </row>
    <row r="1845" spans="5:9" x14ac:dyDescent="0.2">
      <c r="E1845" s="96"/>
      <c r="F1845" s="95"/>
      <c r="G1845" s="96"/>
      <c r="H1845" s="95"/>
      <c r="I1845" s="96"/>
    </row>
    <row r="1846" spans="5:9" x14ac:dyDescent="0.2">
      <c r="E1846" s="96"/>
      <c r="F1846" s="95"/>
      <c r="G1846" s="96"/>
      <c r="H1846" s="95"/>
      <c r="I1846" s="96"/>
    </row>
    <row r="1847" spans="5:9" x14ac:dyDescent="0.2">
      <c r="E1847" s="96"/>
      <c r="F1847" s="95"/>
      <c r="G1847" s="96"/>
      <c r="H1847" s="95"/>
      <c r="I1847" s="96"/>
    </row>
    <row r="1848" spans="5:9" x14ac:dyDescent="0.2">
      <c r="E1848" s="96"/>
      <c r="F1848" s="95"/>
      <c r="G1848" s="96"/>
      <c r="H1848" s="95"/>
      <c r="I1848" s="96"/>
    </row>
    <row r="1849" spans="5:9" x14ac:dyDescent="0.2">
      <c r="E1849" s="96"/>
      <c r="F1849" s="95"/>
      <c r="G1849" s="96"/>
      <c r="H1849" s="95"/>
      <c r="I1849" s="96"/>
    </row>
    <row r="1850" spans="5:9" x14ac:dyDescent="0.2">
      <c r="E1850" s="96"/>
      <c r="F1850" s="95"/>
      <c r="G1850" s="96"/>
      <c r="H1850" s="95"/>
      <c r="I1850" s="96"/>
    </row>
    <row r="1851" spans="5:9" x14ac:dyDescent="0.2">
      <c r="E1851" s="96"/>
      <c r="F1851" s="95"/>
      <c r="G1851" s="96"/>
      <c r="H1851" s="95"/>
      <c r="I1851" s="96"/>
    </row>
    <row r="1852" spans="5:9" x14ac:dyDescent="0.2">
      <c r="E1852" s="96"/>
      <c r="F1852" s="95"/>
      <c r="G1852" s="96"/>
      <c r="H1852" s="95"/>
      <c r="I1852" s="96"/>
    </row>
    <row r="1853" spans="5:9" x14ac:dyDescent="0.2">
      <c r="E1853" s="96"/>
      <c r="F1853" s="95"/>
      <c r="G1853" s="96"/>
      <c r="H1853" s="95"/>
      <c r="I1853" s="96"/>
    </row>
    <row r="1854" spans="5:9" x14ac:dyDescent="0.2">
      <c r="E1854" s="96"/>
      <c r="F1854" s="95"/>
      <c r="G1854" s="96"/>
      <c r="H1854" s="95"/>
      <c r="I1854" s="96"/>
    </row>
    <row r="1855" spans="5:9" x14ac:dyDescent="0.2">
      <c r="E1855" s="96"/>
      <c r="F1855" s="95"/>
      <c r="G1855" s="96"/>
      <c r="H1855" s="95"/>
      <c r="I1855" s="96"/>
    </row>
    <row r="1856" spans="5:9" x14ac:dyDescent="0.2">
      <c r="E1856" s="96"/>
      <c r="F1856" s="95"/>
      <c r="G1856" s="96"/>
      <c r="H1856" s="95"/>
      <c r="I1856" s="96"/>
    </row>
    <row r="1857" spans="5:9" x14ac:dyDescent="0.2">
      <c r="E1857" s="96"/>
      <c r="F1857" s="95"/>
      <c r="G1857" s="96"/>
      <c r="H1857" s="95"/>
      <c r="I1857" s="96"/>
    </row>
    <row r="1858" spans="5:9" x14ac:dyDescent="0.2">
      <c r="E1858" s="96"/>
      <c r="F1858" s="95"/>
      <c r="G1858" s="96"/>
      <c r="H1858" s="95"/>
      <c r="I1858" s="96"/>
    </row>
    <row r="1859" spans="5:9" x14ac:dyDescent="0.2">
      <c r="E1859" s="96"/>
      <c r="F1859" s="95"/>
      <c r="G1859" s="96"/>
      <c r="H1859" s="95"/>
      <c r="I1859" s="96"/>
    </row>
    <row r="1860" spans="5:9" x14ac:dyDescent="0.2">
      <c r="E1860" s="96"/>
      <c r="F1860" s="95"/>
      <c r="G1860" s="96"/>
      <c r="H1860" s="95"/>
      <c r="I1860" s="96"/>
    </row>
    <row r="1861" spans="5:9" x14ac:dyDescent="0.2">
      <c r="E1861" s="96"/>
      <c r="F1861" s="95"/>
      <c r="G1861" s="96"/>
      <c r="H1861" s="95"/>
      <c r="I1861" s="96"/>
    </row>
    <row r="1862" spans="5:9" x14ac:dyDescent="0.2">
      <c r="E1862" s="96"/>
      <c r="F1862" s="95"/>
      <c r="G1862" s="96"/>
      <c r="H1862" s="95"/>
      <c r="I1862" s="96"/>
    </row>
    <row r="1863" spans="5:9" x14ac:dyDescent="0.2">
      <c r="E1863" s="96"/>
      <c r="F1863" s="95"/>
      <c r="G1863" s="96"/>
      <c r="H1863" s="95"/>
      <c r="I1863" s="96"/>
    </row>
    <row r="1864" spans="5:9" x14ac:dyDescent="0.2">
      <c r="E1864" s="96"/>
      <c r="F1864" s="95"/>
      <c r="G1864" s="96"/>
      <c r="H1864" s="95"/>
      <c r="I1864" s="96"/>
    </row>
    <row r="1865" spans="5:9" x14ac:dyDescent="0.2">
      <c r="E1865" s="96"/>
      <c r="F1865" s="95"/>
      <c r="G1865" s="96"/>
      <c r="H1865" s="95"/>
      <c r="I1865" s="96"/>
    </row>
    <row r="1866" spans="5:9" x14ac:dyDescent="0.2">
      <c r="E1866" s="96"/>
      <c r="F1866" s="95"/>
      <c r="G1866" s="96"/>
      <c r="H1866" s="95"/>
      <c r="I1866" s="96"/>
    </row>
    <row r="1867" spans="5:9" x14ac:dyDescent="0.2">
      <c r="E1867" s="96"/>
      <c r="F1867" s="95"/>
      <c r="G1867" s="96"/>
      <c r="H1867" s="95"/>
      <c r="I1867" s="96"/>
    </row>
    <row r="1868" spans="5:9" x14ac:dyDescent="0.2">
      <c r="E1868" s="96"/>
      <c r="F1868" s="95"/>
      <c r="G1868" s="96"/>
      <c r="H1868" s="95"/>
      <c r="I1868" s="96"/>
    </row>
    <row r="1869" spans="5:9" x14ac:dyDescent="0.2">
      <c r="E1869" s="96"/>
      <c r="F1869" s="95"/>
      <c r="G1869" s="96"/>
      <c r="H1869" s="95"/>
      <c r="I1869" s="96"/>
    </row>
    <row r="1870" spans="5:9" x14ac:dyDescent="0.2">
      <c r="E1870" s="96"/>
      <c r="F1870" s="95"/>
      <c r="G1870" s="96"/>
      <c r="H1870" s="95"/>
      <c r="I1870" s="96"/>
    </row>
    <row r="1871" spans="5:9" x14ac:dyDescent="0.2">
      <c r="E1871" s="96"/>
      <c r="F1871" s="95"/>
      <c r="G1871" s="96"/>
      <c r="H1871" s="95"/>
      <c r="I1871" s="96"/>
    </row>
    <row r="1872" spans="5:9" x14ac:dyDescent="0.2">
      <c r="E1872" s="96"/>
      <c r="F1872" s="95"/>
      <c r="G1872" s="96"/>
      <c r="H1872" s="95"/>
      <c r="I1872" s="96"/>
    </row>
    <row r="1873" spans="5:9" x14ac:dyDescent="0.2">
      <c r="E1873" s="96"/>
      <c r="F1873" s="95"/>
      <c r="G1873" s="96"/>
      <c r="H1873" s="95"/>
      <c r="I1873" s="96"/>
    </row>
    <row r="1874" spans="5:9" x14ac:dyDescent="0.2">
      <c r="E1874" s="96"/>
      <c r="F1874" s="95"/>
      <c r="G1874" s="96"/>
      <c r="H1874" s="95"/>
      <c r="I1874" s="96"/>
    </row>
    <row r="1875" spans="5:9" x14ac:dyDescent="0.2">
      <c r="E1875" s="96"/>
      <c r="F1875" s="95"/>
      <c r="G1875" s="96"/>
      <c r="H1875" s="95"/>
      <c r="I1875" s="96"/>
    </row>
    <row r="1876" spans="5:9" x14ac:dyDescent="0.2">
      <c r="E1876" s="96"/>
      <c r="F1876" s="95"/>
      <c r="G1876" s="96"/>
      <c r="H1876" s="95"/>
      <c r="I1876" s="96"/>
    </row>
    <row r="1877" spans="5:9" x14ac:dyDescent="0.2">
      <c r="E1877" s="96"/>
      <c r="F1877" s="95"/>
      <c r="G1877" s="96"/>
      <c r="H1877" s="95"/>
      <c r="I1877" s="96"/>
    </row>
    <row r="1878" spans="5:9" x14ac:dyDescent="0.2">
      <c r="E1878" s="96"/>
      <c r="F1878" s="95"/>
      <c r="G1878" s="96"/>
      <c r="H1878" s="95"/>
      <c r="I1878" s="96"/>
    </row>
    <row r="1879" spans="5:9" x14ac:dyDescent="0.2">
      <c r="E1879" s="96"/>
      <c r="F1879" s="95"/>
      <c r="G1879" s="96"/>
      <c r="H1879" s="95"/>
      <c r="I1879" s="96"/>
    </row>
    <row r="1880" spans="5:9" x14ac:dyDescent="0.2">
      <c r="E1880" s="96"/>
      <c r="F1880" s="95"/>
      <c r="G1880" s="96"/>
      <c r="H1880" s="95"/>
      <c r="I1880" s="96"/>
    </row>
    <row r="1881" spans="5:9" x14ac:dyDescent="0.2">
      <c r="E1881" s="96"/>
      <c r="F1881" s="95"/>
      <c r="G1881" s="96"/>
      <c r="H1881" s="95"/>
      <c r="I1881" s="96"/>
    </row>
    <row r="1882" spans="5:9" x14ac:dyDescent="0.2">
      <c r="E1882" s="96"/>
      <c r="F1882" s="95"/>
      <c r="G1882" s="96"/>
      <c r="H1882" s="95"/>
      <c r="I1882" s="96"/>
    </row>
    <row r="1883" spans="5:9" x14ac:dyDescent="0.2">
      <c r="E1883" s="96"/>
      <c r="F1883" s="95"/>
      <c r="G1883" s="96"/>
      <c r="H1883" s="95"/>
      <c r="I1883" s="96"/>
    </row>
    <row r="1884" spans="5:9" x14ac:dyDescent="0.2">
      <c r="E1884" s="96"/>
      <c r="F1884" s="95"/>
      <c r="G1884" s="96"/>
      <c r="H1884" s="95"/>
      <c r="I1884" s="96"/>
    </row>
    <row r="1885" spans="5:9" x14ac:dyDescent="0.2">
      <c r="E1885" s="96"/>
      <c r="F1885" s="95"/>
      <c r="G1885" s="96"/>
      <c r="H1885" s="95"/>
      <c r="I1885" s="96"/>
    </row>
    <row r="1886" spans="5:9" x14ac:dyDescent="0.2">
      <c r="E1886" s="96"/>
      <c r="F1886" s="95"/>
      <c r="G1886" s="96"/>
      <c r="H1886" s="95"/>
      <c r="I1886" s="96"/>
    </row>
    <row r="1887" spans="5:9" x14ac:dyDescent="0.2">
      <c r="E1887" s="96"/>
      <c r="F1887" s="95"/>
      <c r="G1887" s="96"/>
      <c r="H1887" s="95"/>
      <c r="I1887" s="96"/>
    </row>
    <row r="1888" spans="5:9" x14ac:dyDescent="0.2">
      <c r="E1888" s="96"/>
      <c r="F1888" s="95"/>
      <c r="G1888" s="96"/>
      <c r="H1888" s="95"/>
      <c r="I1888" s="96"/>
    </row>
    <row r="1889" spans="5:9" x14ac:dyDescent="0.2">
      <c r="E1889" s="96"/>
      <c r="F1889" s="95"/>
      <c r="G1889" s="96"/>
      <c r="H1889" s="95"/>
      <c r="I1889" s="96"/>
    </row>
    <row r="1890" spans="5:9" x14ac:dyDescent="0.2">
      <c r="E1890" s="96"/>
      <c r="F1890" s="95"/>
      <c r="G1890" s="96"/>
      <c r="H1890" s="95"/>
      <c r="I1890" s="96"/>
    </row>
    <row r="1891" spans="5:9" x14ac:dyDescent="0.2">
      <c r="E1891" s="96"/>
      <c r="F1891" s="95"/>
      <c r="G1891" s="96"/>
      <c r="H1891" s="95"/>
      <c r="I1891" s="96"/>
    </row>
    <row r="1892" spans="5:9" x14ac:dyDescent="0.2">
      <c r="E1892" s="96"/>
      <c r="F1892" s="95"/>
      <c r="G1892" s="96"/>
      <c r="H1892" s="95"/>
      <c r="I1892" s="96"/>
    </row>
    <row r="1893" spans="5:9" x14ac:dyDescent="0.2">
      <c r="E1893" s="96"/>
      <c r="F1893" s="95"/>
      <c r="G1893" s="96"/>
      <c r="H1893" s="95"/>
      <c r="I1893" s="96"/>
    </row>
    <row r="1894" spans="5:9" x14ac:dyDescent="0.2">
      <c r="E1894" s="96"/>
      <c r="F1894" s="95"/>
      <c r="G1894" s="96"/>
      <c r="H1894" s="95"/>
      <c r="I1894" s="96"/>
    </row>
    <row r="1895" spans="5:9" x14ac:dyDescent="0.2">
      <c r="E1895" s="96"/>
      <c r="F1895" s="95"/>
      <c r="G1895" s="96"/>
      <c r="H1895" s="95"/>
      <c r="I1895" s="96"/>
    </row>
    <row r="1896" spans="5:9" x14ac:dyDescent="0.2">
      <c r="E1896" s="96"/>
      <c r="F1896" s="95"/>
      <c r="G1896" s="96"/>
      <c r="H1896" s="95"/>
      <c r="I1896" s="96"/>
    </row>
    <row r="1897" spans="5:9" x14ac:dyDescent="0.2">
      <c r="E1897" s="96"/>
      <c r="F1897" s="95"/>
      <c r="G1897" s="96"/>
      <c r="H1897" s="95"/>
      <c r="I1897" s="96"/>
    </row>
    <row r="1898" spans="5:9" x14ac:dyDescent="0.2">
      <c r="E1898" s="96"/>
      <c r="F1898" s="95"/>
      <c r="G1898" s="96"/>
      <c r="H1898" s="95"/>
      <c r="I1898" s="96"/>
    </row>
    <row r="1899" spans="5:9" x14ac:dyDescent="0.2">
      <c r="E1899" s="96"/>
      <c r="F1899" s="95"/>
      <c r="G1899" s="96"/>
      <c r="H1899" s="95"/>
      <c r="I1899" s="96"/>
    </row>
    <row r="1900" spans="5:9" x14ac:dyDescent="0.2">
      <c r="E1900" s="96"/>
      <c r="F1900" s="95"/>
      <c r="G1900" s="96"/>
      <c r="H1900" s="95"/>
      <c r="I1900" s="96"/>
    </row>
    <row r="1901" spans="5:9" x14ac:dyDescent="0.2">
      <c r="E1901" s="96"/>
      <c r="F1901" s="95"/>
      <c r="G1901" s="96"/>
      <c r="H1901" s="95"/>
      <c r="I1901" s="96"/>
    </row>
    <row r="1902" spans="5:9" x14ac:dyDescent="0.2">
      <c r="E1902" s="96"/>
      <c r="F1902" s="95"/>
      <c r="G1902" s="96"/>
      <c r="H1902" s="95"/>
      <c r="I1902" s="96"/>
    </row>
    <row r="1903" spans="5:9" x14ac:dyDescent="0.2">
      <c r="E1903" s="96"/>
      <c r="F1903" s="95"/>
      <c r="G1903" s="96"/>
      <c r="H1903" s="95"/>
      <c r="I1903" s="96"/>
    </row>
    <row r="1904" spans="5:9" x14ac:dyDescent="0.2">
      <c r="E1904" s="96"/>
      <c r="F1904" s="95"/>
      <c r="G1904" s="96"/>
      <c r="H1904" s="95"/>
      <c r="I1904" s="96"/>
    </row>
    <row r="1905" spans="5:9" x14ac:dyDescent="0.2">
      <c r="E1905" s="96"/>
      <c r="F1905" s="95"/>
      <c r="G1905" s="96"/>
      <c r="H1905" s="95"/>
      <c r="I1905" s="96"/>
    </row>
    <row r="1906" spans="5:9" x14ac:dyDescent="0.2">
      <c r="E1906" s="96"/>
      <c r="F1906" s="95"/>
      <c r="G1906" s="96"/>
      <c r="H1906" s="95"/>
      <c r="I1906" s="96"/>
    </row>
    <row r="1907" spans="5:9" x14ac:dyDescent="0.2">
      <c r="E1907" s="96"/>
      <c r="F1907" s="95"/>
      <c r="G1907" s="96"/>
      <c r="H1907" s="95"/>
      <c r="I1907" s="96"/>
    </row>
    <row r="1908" spans="5:9" x14ac:dyDescent="0.2">
      <c r="E1908" s="96"/>
      <c r="F1908" s="95"/>
      <c r="G1908" s="96"/>
      <c r="H1908" s="95"/>
      <c r="I1908" s="96"/>
    </row>
    <row r="1909" spans="5:9" x14ac:dyDescent="0.2">
      <c r="E1909" s="96"/>
      <c r="F1909" s="95"/>
      <c r="G1909" s="96"/>
      <c r="H1909" s="95"/>
      <c r="I1909" s="96"/>
    </row>
    <row r="1910" spans="5:9" x14ac:dyDescent="0.2">
      <c r="E1910" s="96"/>
      <c r="F1910" s="95"/>
      <c r="G1910" s="96"/>
      <c r="H1910" s="95"/>
      <c r="I1910" s="96"/>
    </row>
    <row r="1911" spans="5:9" x14ac:dyDescent="0.2">
      <c r="E1911" s="96"/>
      <c r="F1911" s="95"/>
      <c r="G1911" s="96"/>
      <c r="H1911" s="95"/>
      <c r="I1911" s="96"/>
    </row>
    <row r="1912" spans="5:9" x14ac:dyDescent="0.2">
      <c r="E1912" s="96"/>
      <c r="F1912" s="95"/>
      <c r="G1912" s="96"/>
      <c r="H1912" s="95"/>
      <c r="I1912" s="96"/>
    </row>
    <row r="1913" spans="5:9" x14ac:dyDescent="0.2">
      <c r="E1913" s="96"/>
      <c r="F1913" s="95"/>
      <c r="G1913" s="96"/>
      <c r="H1913" s="95"/>
      <c r="I1913" s="96"/>
    </row>
    <row r="1914" spans="5:9" x14ac:dyDescent="0.2">
      <c r="E1914" s="96"/>
      <c r="F1914" s="95"/>
      <c r="G1914" s="96"/>
      <c r="H1914" s="95"/>
      <c r="I1914" s="96"/>
    </row>
    <row r="1915" spans="5:9" x14ac:dyDescent="0.2">
      <c r="E1915" s="96"/>
      <c r="F1915" s="95"/>
      <c r="G1915" s="96"/>
      <c r="H1915" s="95"/>
      <c r="I1915" s="96"/>
    </row>
    <row r="1916" spans="5:9" x14ac:dyDescent="0.2">
      <c r="E1916" s="96"/>
      <c r="F1916" s="95"/>
      <c r="G1916" s="96"/>
      <c r="H1916" s="95"/>
      <c r="I1916" s="96"/>
    </row>
    <row r="1917" spans="5:9" x14ac:dyDescent="0.2">
      <c r="E1917" s="96"/>
      <c r="F1917" s="95"/>
      <c r="G1917" s="96"/>
      <c r="H1917" s="95"/>
      <c r="I1917" s="96"/>
    </row>
    <row r="1918" spans="5:9" x14ac:dyDescent="0.2">
      <c r="E1918" s="96"/>
      <c r="F1918" s="95"/>
      <c r="G1918" s="96"/>
      <c r="H1918" s="95"/>
      <c r="I1918" s="96"/>
    </row>
    <row r="1919" spans="5:9" x14ac:dyDescent="0.2">
      <c r="E1919" s="96"/>
      <c r="F1919" s="95"/>
      <c r="G1919" s="96"/>
      <c r="H1919" s="95"/>
      <c r="I1919" s="96"/>
    </row>
    <row r="1920" spans="5:9" x14ac:dyDescent="0.2">
      <c r="E1920" s="96"/>
      <c r="F1920" s="95"/>
      <c r="G1920" s="96"/>
      <c r="H1920" s="95"/>
      <c r="I1920" s="96"/>
    </row>
    <row r="1921" spans="5:9" x14ac:dyDescent="0.2">
      <c r="E1921" s="96"/>
      <c r="F1921" s="95"/>
      <c r="G1921" s="96"/>
      <c r="H1921" s="95"/>
      <c r="I1921" s="96"/>
    </row>
    <row r="1922" spans="5:9" x14ac:dyDescent="0.2">
      <c r="E1922" s="96"/>
      <c r="F1922" s="95"/>
      <c r="G1922" s="96"/>
      <c r="H1922" s="95"/>
      <c r="I1922" s="96"/>
    </row>
    <row r="1923" spans="5:9" x14ac:dyDescent="0.2">
      <c r="E1923" s="96"/>
      <c r="F1923" s="95"/>
      <c r="G1923" s="96"/>
      <c r="H1923" s="95"/>
      <c r="I1923" s="96"/>
    </row>
    <row r="1924" spans="5:9" x14ac:dyDescent="0.2">
      <c r="E1924" s="96"/>
      <c r="F1924" s="95"/>
      <c r="G1924" s="96"/>
      <c r="H1924" s="95"/>
      <c r="I1924" s="96"/>
    </row>
    <row r="1925" spans="5:9" x14ac:dyDescent="0.2">
      <c r="E1925" s="96"/>
      <c r="F1925" s="95"/>
      <c r="G1925" s="96"/>
      <c r="H1925" s="95"/>
      <c r="I1925" s="96"/>
    </row>
    <row r="1926" spans="5:9" x14ac:dyDescent="0.2">
      <c r="E1926" s="96"/>
      <c r="F1926" s="95"/>
      <c r="G1926" s="96"/>
      <c r="H1926" s="95"/>
      <c r="I1926" s="96"/>
    </row>
    <row r="1927" spans="5:9" x14ac:dyDescent="0.2">
      <c r="E1927" s="96"/>
      <c r="F1927" s="95"/>
      <c r="G1927" s="96"/>
      <c r="H1927" s="95"/>
      <c r="I1927" s="96"/>
    </row>
    <row r="1928" spans="5:9" x14ac:dyDescent="0.2">
      <c r="E1928" s="96"/>
      <c r="F1928" s="95"/>
      <c r="G1928" s="96"/>
      <c r="H1928" s="95"/>
      <c r="I1928" s="96"/>
    </row>
    <row r="1929" spans="5:9" x14ac:dyDescent="0.2">
      <c r="E1929" s="96"/>
      <c r="F1929" s="95"/>
      <c r="G1929" s="96"/>
      <c r="H1929" s="95"/>
      <c r="I1929" s="96"/>
    </row>
    <row r="1930" spans="5:9" x14ac:dyDescent="0.2">
      <c r="E1930" s="96"/>
      <c r="F1930" s="95"/>
      <c r="G1930" s="96"/>
      <c r="H1930" s="95"/>
      <c r="I1930" s="96"/>
    </row>
    <row r="1931" spans="5:9" x14ac:dyDescent="0.2">
      <c r="E1931" s="96"/>
      <c r="F1931" s="95"/>
      <c r="G1931" s="96"/>
      <c r="H1931" s="95"/>
      <c r="I1931" s="96"/>
    </row>
    <row r="1932" spans="5:9" x14ac:dyDescent="0.2">
      <c r="E1932" s="96"/>
      <c r="F1932" s="95"/>
      <c r="G1932" s="96"/>
      <c r="H1932" s="95"/>
      <c r="I1932" s="96"/>
    </row>
    <row r="1933" spans="5:9" x14ac:dyDescent="0.2">
      <c r="E1933" s="96"/>
      <c r="F1933" s="95"/>
      <c r="G1933" s="96"/>
      <c r="H1933" s="95"/>
      <c r="I1933" s="96"/>
    </row>
    <row r="1934" spans="5:9" x14ac:dyDescent="0.2">
      <c r="E1934" s="96"/>
      <c r="F1934" s="95"/>
      <c r="G1934" s="96"/>
      <c r="H1934" s="95"/>
      <c r="I1934" s="96"/>
    </row>
    <row r="1935" spans="5:9" x14ac:dyDescent="0.2">
      <c r="E1935" s="96"/>
      <c r="F1935" s="95"/>
      <c r="G1935" s="96"/>
      <c r="H1935" s="95"/>
      <c r="I1935" s="96"/>
    </row>
    <row r="1936" spans="5:9" x14ac:dyDescent="0.2">
      <c r="E1936" s="96"/>
      <c r="F1936" s="95"/>
      <c r="G1936" s="96"/>
      <c r="H1936" s="95"/>
      <c r="I1936" s="96"/>
    </row>
    <row r="1937" spans="5:9" x14ac:dyDescent="0.2">
      <c r="E1937" s="96"/>
      <c r="F1937" s="95"/>
      <c r="G1937" s="96"/>
      <c r="H1937" s="95"/>
      <c r="I1937" s="96"/>
    </row>
    <row r="1938" spans="5:9" x14ac:dyDescent="0.2">
      <c r="E1938" s="96"/>
      <c r="F1938" s="95"/>
      <c r="G1938" s="96"/>
      <c r="H1938" s="95"/>
      <c r="I1938" s="96"/>
    </row>
    <row r="1939" spans="5:9" x14ac:dyDescent="0.2">
      <c r="E1939" s="96"/>
      <c r="F1939" s="95"/>
      <c r="G1939" s="96"/>
      <c r="H1939" s="95"/>
      <c r="I1939" s="96"/>
    </row>
    <row r="1940" spans="5:9" x14ac:dyDescent="0.2">
      <c r="E1940" s="96"/>
      <c r="F1940" s="95"/>
      <c r="G1940" s="96"/>
      <c r="H1940" s="95"/>
      <c r="I1940" s="96"/>
    </row>
    <row r="1941" spans="5:9" x14ac:dyDescent="0.2">
      <c r="E1941" s="96"/>
      <c r="F1941" s="95"/>
      <c r="G1941" s="96"/>
      <c r="H1941" s="95"/>
      <c r="I1941" s="96"/>
    </row>
    <row r="1942" spans="5:9" x14ac:dyDescent="0.2">
      <c r="E1942" s="96"/>
      <c r="F1942" s="95"/>
      <c r="G1942" s="96"/>
      <c r="H1942" s="95"/>
      <c r="I1942" s="96"/>
    </row>
    <row r="1943" spans="5:9" x14ac:dyDescent="0.2">
      <c r="E1943" s="96"/>
      <c r="F1943" s="95"/>
      <c r="G1943" s="96"/>
      <c r="H1943" s="95"/>
      <c r="I1943" s="96"/>
    </row>
    <row r="1944" spans="5:9" x14ac:dyDescent="0.2">
      <c r="E1944" s="96"/>
      <c r="F1944" s="95"/>
      <c r="G1944" s="96"/>
      <c r="H1944" s="95"/>
      <c r="I1944" s="96"/>
    </row>
    <row r="1945" spans="5:9" x14ac:dyDescent="0.2">
      <c r="E1945" s="96"/>
      <c r="F1945" s="95"/>
      <c r="G1945" s="96"/>
      <c r="H1945" s="95"/>
      <c r="I1945" s="96"/>
    </row>
    <row r="1946" spans="5:9" x14ac:dyDescent="0.2">
      <c r="E1946" s="96"/>
      <c r="F1946" s="95"/>
      <c r="G1946" s="96"/>
      <c r="H1946" s="95"/>
      <c r="I1946" s="96"/>
    </row>
    <row r="1947" spans="5:9" x14ac:dyDescent="0.2">
      <c r="E1947" s="96"/>
      <c r="F1947" s="95"/>
      <c r="G1947" s="96"/>
      <c r="H1947" s="95"/>
      <c r="I1947" s="96"/>
    </row>
    <row r="1948" spans="5:9" x14ac:dyDescent="0.2">
      <c r="E1948" s="96"/>
      <c r="F1948" s="95"/>
      <c r="G1948" s="96"/>
      <c r="H1948" s="95"/>
      <c r="I1948" s="96"/>
    </row>
    <row r="1949" spans="5:9" x14ac:dyDescent="0.2">
      <c r="E1949" s="96"/>
      <c r="F1949" s="95"/>
      <c r="G1949" s="96"/>
      <c r="H1949" s="95"/>
      <c r="I1949" s="96"/>
    </row>
    <row r="1950" spans="5:9" x14ac:dyDescent="0.2">
      <c r="E1950" s="96"/>
      <c r="F1950" s="95"/>
      <c r="G1950" s="96"/>
      <c r="H1950" s="95"/>
      <c r="I1950" s="96"/>
    </row>
    <row r="1951" spans="5:9" x14ac:dyDescent="0.2">
      <c r="E1951" s="96"/>
      <c r="F1951" s="95"/>
      <c r="G1951" s="96"/>
      <c r="H1951" s="95"/>
      <c r="I1951" s="96"/>
    </row>
    <row r="1952" spans="5:9" x14ac:dyDescent="0.2">
      <c r="E1952" s="96"/>
      <c r="F1952" s="95"/>
      <c r="G1952" s="96"/>
      <c r="H1952" s="95"/>
      <c r="I1952" s="96"/>
    </row>
    <row r="1953" spans="5:9" x14ac:dyDescent="0.2">
      <c r="E1953" s="96"/>
      <c r="F1953" s="95"/>
      <c r="G1953" s="96"/>
      <c r="H1953" s="95"/>
      <c r="I1953" s="96"/>
    </row>
    <row r="1954" spans="5:9" x14ac:dyDescent="0.2">
      <c r="E1954" s="96"/>
      <c r="F1954" s="95"/>
      <c r="G1954" s="96"/>
      <c r="H1954" s="95"/>
      <c r="I1954" s="96"/>
    </row>
    <row r="1955" spans="5:9" x14ac:dyDescent="0.2">
      <c r="E1955" s="96"/>
      <c r="F1955" s="95"/>
      <c r="G1955" s="96"/>
      <c r="H1955" s="95"/>
      <c r="I1955" s="96"/>
    </row>
    <row r="1956" spans="5:9" x14ac:dyDescent="0.2">
      <c r="E1956" s="96"/>
      <c r="F1956" s="95"/>
      <c r="G1956" s="96"/>
      <c r="H1956" s="95"/>
      <c r="I1956" s="96"/>
    </row>
    <row r="1957" spans="5:9" x14ac:dyDescent="0.2">
      <c r="E1957" s="96"/>
      <c r="F1957" s="95"/>
      <c r="G1957" s="96"/>
      <c r="H1957" s="95"/>
      <c r="I1957" s="96"/>
    </row>
    <row r="1958" spans="5:9" x14ac:dyDescent="0.2">
      <c r="E1958" s="96"/>
      <c r="F1958" s="95"/>
      <c r="G1958" s="96"/>
      <c r="H1958" s="95"/>
      <c r="I1958" s="96"/>
    </row>
    <row r="1959" spans="5:9" x14ac:dyDescent="0.2">
      <c r="E1959" s="96"/>
      <c r="F1959" s="95"/>
      <c r="G1959" s="96"/>
      <c r="H1959" s="95"/>
      <c r="I1959" s="96"/>
    </row>
    <row r="1960" spans="5:9" x14ac:dyDescent="0.2">
      <c r="E1960" s="96"/>
      <c r="F1960" s="95"/>
      <c r="G1960" s="96"/>
      <c r="H1960" s="95"/>
      <c r="I1960" s="96"/>
    </row>
    <row r="1961" spans="5:9" x14ac:dyDescent="0.2">
      <c r="E1961" s="96"/>
      <c r="F1961" s="95"/>
      <c r="G1961" s="96"/>
      <c r="H1961" s="95"/>
      <c r="I1961" s="96"/>
    </row>
    <row r="1962" spans="5:9" x14ac:dyDescent="0.2">
      <c r="E1962" s="96"/>
      <c r="F1962" s="95"/>
      <c r="G1962" s="96"/>
      <c r="H1962" s="95"/>
      <c r="I1962" s="96"/>
    </row>
    <row r="1963" spans="5:9" x14ac:dyDescent="0.2">
      <c r="E1963" s="96"/>
      <c r="F1963" s="95"/>
      <c r="G1963" s="96"/>
      <c r="H1963" s="95"/>
      <c r="I1963" s="96"/>
    </row>
    <row r="1964" spans="5:9" x14ac:dyDescent="0.2">
      <c r="E1964" s="96"/>
      <c r="F1964" s="95"/>
      <c r="G1964" s="96"/>
      <c r="H1964" s="95"/>
      <c r="I1964" s="96"/>
    </row>
    <row r="1965" spans="5:9" x14ac:dyDescent="0.2">
      <c r="E1965" s="96"/>
      <c r="F1965" s="95"/>
      <c r="G1965" s="96"/>
      <c r="H1965" s="95"/>
      <c r="I1965" s="96"/>
    </row>
    <row r="1966" spans="5:9" x14ac:dyDescent="0.2">
      <c r="E1966" s="96"/>
      <c r="F1966" s="95"/>
      <c r="G1966" s="96"/>
      <c r="H1966" s="95"/>
      <c r="I1966" s="96"/>
    </row>
    <row r="1967" spans="5:9" x14ac:dyDescent="0.2">
      <c r="E1967" s="96"/>
      <c r="F1967" s="95"/>
      <c r="G1967" s="96"/>
      <c r="H1967" s="95"/>
      <c r="I1967" s="96"/>
    </row>
    <row r="1968" spans="5:9" x14ac:dyDescent="0.2">
      <c r="E1968" s="96"/>
      <c r="F1968" s="95"/>
      <c r="G1968" s="96"/>
      <c r="H1968" s="95"/>
      <c r="I1968" s="96"/>
    </row>
    <row r="1969" spans="5:9" x14ac:dyDescent="0.2">
      <c r="E1969" s="96"/>
      <c r="F1969" s="95"/>
      <c r="G1969" s="96"/>
      <c r="H1969" s="95"/>
      <c r="I1969" s="96"/>
    </row>
    <row r="1970" spans="5:9" x14ac:dyDescent="0.2">
      <c r="E1970" s="96"/>
      <c r="F1970" s="95"/>
      <c r="G1970" s="96"/>
      <c r="H1970" s="95"/>
      <c r="I1970" s="96"/>
    </row>
    <row r="1971" spans="5:9" x14ac:dyDescent="0.2">
      <c r="E1971" s="96"/>
      <c r="F1971" s="95"/>
      <c r="G1971" s="96"/>
      <c r="H1971" s="95"/>
      <c r="I1971" s="96"/>
    </row>
    <row r="1972" spans="5:9" x14ac:dyDescent="0.2">
      <c r="E1972" s="96"/>
      <c r="F1972" s="95"/>
      <c r="G1972" s="96"/>
      <c r="H1972" s="95"/>
      <c r="I1972" s="96"/>
    </row>
    <row r="1973" spans="5:9" x14ac:dyDescent="0.2">
      <c r="E1973" s="96"/>
      <c r="F1973" s="95"/>
      <c r="G1973" s="96"/>
      <c r="H1973" s="95"/>
      <c r="I1973" s="96"/>
    </row>
    <row r="1974" spans="5:9" x14ac:dyDescent="0.2">
      <c r="E1974" s="96"/>
      <c r="F1974" s="95"/>
      <c r="G1974" s="96"/>
      <c r="H1974" s="95"/>
      <c r="I1974" s="96"/>
    </row>
    <row r="1975" spans="5:9" x14ac:dyDescent="0.2">
      <c r="E1975" s="96"/>
      <c r="F1975" s="95"/>
      <c r="G1975" s="96"/>
      <c r="H1975" s="95"/>
      <c r="I1975" s="96"/>
    </row>
    <row r="1976" spans="5:9" x14ac:dyDescent="0.2">
      <c r="E1976" s="96"/>
      <c r="F1976" s="95"/>
      <c r="G1976" s="96"/>
      <c r="H1976" s="95"/>
      <c r="I1976" s="96"/>
    </row>
    <row r="1977" spans="5:9" x14ac:dyDescent="0.2">
      <c r="E1977" s="96"/>
      <c r="F1977" s="95"/>
      <c r="G1977" s="96"/>
      <c r="H1977" s="95"/>
      <c r="I1977" s="96"/>
    </row>
    <row r="1978" spans="5:9" x14ac:dyDescent="0.2">
      <c r="E1978" s="96"/>
      <c r="F1978" s="95"/>
      <c r="G1978" s="96"/>
      <c r="H1978" s="95"/>
      <c r="I1978" s="96"/>
    </row>
    <row r="1979" spans="5:9" x14ac:dyDescent="0.2">
      <c r="E1979" s="96"/>
      <c r="F1979" s="95"/>
      <c r="G1979" s="96"/>
      <c r="H1979" s="95"/>
      <c r="I1979" s="96"/>
    </row>
    <row r="1980" spans="5:9" x14ac:dyDescent="0.2">
      <c r="E1980" s="96"/>
      <c r="F1980" s="95"/>
      <c r="G1980" s="96"/>
      <c r="H1980" s="95"/>
      <c r="I1980" s="96"/>
    </row>
    <row r="1981" spans="5:9" x14ac:dyDescent="0.2">
      <c r="E1981" s="96"/>
      <c r="F1981" s="95"/>
      <c r="G1981" s="96"/>
      <c r="H1981" s="95"/>
      <c r="I1981" s="96"/>
    </row>
    <row r="1982" spans="5:9" x14ac:dyDescent="0.2">
      <c r="E1982" s="96"/>
      <c r="F1982" s="95"/>
      <c r="G1982" s="96"/>
      <c r="H1982" s="95"/>
      <c r="I1982" s="96"/>
    </row>
    <row r="1983" spans="5:9" x14ac:dyDescent="0.2">
      <c r="E1983" s="96"/>
      <c r="F1983" s="95"/>
      <c r="G1983" s="96"/>
      <c r="H1983" s="95"/>
      <c r="I1983" s="96"/>
    </row>
    <row r="1984" spans="5:9" x14ac:dyDescent="0.2">
      <c r="E1984" s="96"/>
      <c r="F1984" s="95"/>
      <c r="G1984" s="96"/>
      <c r="H1984" s="95"/>
      <c r="I1984" s="96"/>
    </row>
    <row r="1985" spans="5:9" x14ac:dyDescent="0.2">
      <c r="E1985" s="96"/>
      <c r="F1985" s="95"/>
      <c r="G1985" s="96"/>
      <c r="H1985" s="95"/>
      <c r="I1985" s="96"/>
    </row>
    <row r="1986" spans="5:9" x14ac:dyDescent="0.2">
      <c r="E1986" s="96"/>
      <c r="F1986" s="95"/>
      <c r="G1986" s="96"/>
      <c r="H1986" s="95"/>
      <c r="I1986" s="96"/>
    </row>
    <row r="1987" spans="5:9" x14ac:dyDescent="0.2">
      <c r="E1987" s="96"/>
      <c r="F1987" s="95"/>
      <c r="G1987" s="96"/>
      <c r="H1987" s="95"/>
      <c r="I1987" s="96"/>
    </row>
    <row r="1988" spans="5:9" x14ac:dyDescent="0.2">
      <c r="E1988" s="96"/>
      <c r="F1988" s="95"/>
      <c r="G1988" s="96"/>
      <c r="H1988" s="95"/>
      <c r="I1988" s="96"/>
    </row>
    <row r="1989" spans="5:9" x14ac:dyDescent="0.2">
      <c r="E1989" s="96"/>
      <c r="F1989" s="95"/>
      <c r="G1989" s="96"/>
      <c r="H1989" s="95"/>
      <c r="I1989" s="96"/>
    </row>
    <row r="1990" spans="5:9" x14ac:dyDescent="0.2">
      <c r="E1990" s="96"/>
      <c r="F1990" s="95"/>
      <c r="G1990" s="96"/>
      <c r="H1990" s="95"/>
      <c r="I1990" s="96"/>
    </row>
    <row r="1991" spans="5:9" x14ac:dyDescent="0.2">
      <c r="E1991" s="96"/>
      <c r="F1991" s="95"/>
      <c r="G1991" s="96"/>
      <c r="H1991" s="95"/>
      <c r="I1991" s="96"/>
    </row>
    <row r="1992" spans="5:9" x14ac:dyDescent="0.2">
      <c r="E1992" s="96"/>
      <c r="F1992" s="95"/>
      <c r="G1992" s="96"/>
      <c r="H1992" s="95"/>
      <c r="I1992" s="96"/>
    </row>
    <row r="1993" spans="5:9" x14ac:dyDescent="0.2">
      <c r="E1993" s="96"/>
      <c r="F1993" s="95"/>
      <c r="G1993" s="96"/>
      <c r="H1993" s="95"/>
      <c r="I1993" s="96"/>
    </row>
    <row r="1994" spans="5:9" x14ac:dyDescent="0.2">
      <c r="E1994" s="96"/>
      <c r="F1994" s="95"/>
      <c r="G1994" s="96"/>
      <c r="H1994" s="95"/>
      <c r="I1994" s="96"/>
    </row>
    <row r="1995" spans="5:9" x14ac:dyDescent="0.2">
      <c r="E1995" s="96"/>
      <c r="F1995" s="95"/>
      <c r="G1995" s="96"/>
      <c r="H1995" s="95"/>
      <c r="I1995" s="96"/>
    </row>
    <row r="1996" spans="5:9" x14ac:dyDescent="0.2">
      <c r="E1996" s="96"/>
      <c r="F1996" s="95"/>
      <c r="G1996" s="96"/>
      <c r="H1996" s="95"/>
      <c r="I1996" s="96"/>
    </row>
    <row r="1997" spans="5:9" x14ac:dyDescent="0.2">
      <c r="E1997" s="96"/>
      <c r="F1997" s="95"/>
      <c r="G1997" s="96"/>
      <c r="H1997" s="95"/>
      <c r="I1997" s="96"/>
    </row>
    <row r="1998" spans="5:9" x14ac:dyDescent="0.2">
      <c r="E1998" s="96"/>
      <c r="F1998" s="95"/>
      <c r="G1998" s="96"/>
      <c r="H1998" s="95"/>
      <c r="I1998" s="96"/>
    </row>
    <row r="1999" spans="5:9" x14ac:dyDescent="0.2">
      <c r="E1999" s="96"/>
      <c r="F1999" s="95"/>
      <c r="G1999" s="96"/>
      <c r="H1999" s="95"/>
      <c r="I1999" s="96"/>
    </row>
    <row r="2000" spans="5:9" x14ac:dyDescent="0.2">
      <c r="E2000" s="96"/>
      <c r="F2000" s="95"/>
      <c r="G2000" s="96"/>
      <c r="H2000" s="95"/>
      <c r="I2000" s="96"/>
    </row>
    <row r="2001" spans="5:9" x14ac:dyDescent="0.2">
      <c r="E2001" s="96"/>
      <c r="F2001" s="95"/>
      <c r="G2001" s="96"/>
      <c r="H2001" s="95"/>
      <c r="I2001" s="96"/>
    </row>
    <row r="2002" spans="5:9" x14ac:dyDescent="0.2">
      <c r="E2002" s="96"/>
      <c r="F2002" s="95"/>
      <c r="G2002" s="96"/>
      <c r="H2002" s="95"/>
      <c r="I2002" s="96"/>
    </row>
    <row r="2003" spans="5:9" x14ac:dyDescent="0.2">
      <c r="E2003" s="96"/>
      <c r="F2003" s="95"/>
      <c r="G2003" s="96"/>
      <c r="H2003" s="95"/>
      <c r="I2003" s="96"/>
    </row>
    <row r="2004" spans="5:9" x14ac:dyDescent="0.2">
      <c r="E2004" s="96"/>
      <c r="F2004" s="95"/>
      <c r="G2004" s="96"/>
      <c r="H2004" s="95"/>
      <c r="I2004" s="96"/>
    </row>
    <row r="2005" spans="5:9" x14ac:dyDescent="0.2">
      <c r="E2005" s="96"/>
      <c r="F2005" s="95"/>
      <c r="G2005" s="96"/>
      <c r="H2005" s="95"/>
      <c r="I2005" s="96"/>
    </row>
    <row r="2006" spans="5:9" x14ac:dyDescent="0.2">
      <c r="E2006" s="96"/>
      <c r="F2006" s="95"/>
      <c r="G2006" s="96"/>
      <c r="H2006" s="95"/>
      <c r="I2006" s="96"/>
    </row>
    <row r="2007" spans="5:9" x14ac:dyDescent="0.2">
      <c r="E2007" s="96"/>
      <c r="F2007" s="95"/>
      <c r="G2007" s="96"/>
      <c r="H2007" s="95"/>
      <c r="I2007" s="96"/>
    </row>
    <row r="2008" spans="5:9" x14ac:dyDescent="0.2">
      <c r="E2008" s="96"/>
      <c r="F2008" s="95"/>
      <c r="G2008" s="96"/>
      <c r="H2008" s="95"/>
      <c r="I2008" s="96"/>
    </row>
    <row r="2009" spans="5:9" x14ac:dyDescent="0.2">
      <c r="E2009" s="96"/>
      <c r="F2009" s="95"/>
      <c r="G2009" s="96"/>
      <c r="H2009" s="95"/>
      <c r="I2009" s="96"/>
    </row>
    <row r="2010" spans="5:9" x14ac:dyDescent="0.2">
      <c r="E2010" s="96"/>
      <c r="F2010" s="95"/>
      <c r="G2010" s="96"/>
      <c r="H2010" s="95"/>
      <c r="I2010" s="96"/>
    </row>
    <row r="2011" spans="5:9" x14ac:dyDescent="0.2">
      <c r="E2011" s="96"/>
      <c r="F2011" s="95"/>
      <c r="G2011" s="96"/>
      <c r="H2011" s="95"/>
      <c r="I2011" s="96"/>
    </row>
    <row r="2012" spans="5:9" x14ac:dyDescent="0.2">
      <c r="E2012" s="96"/>
      <c r="F2012" s="95"/>
      <c r="G2012" s="96"/>
      <c r="H2012" s="95"/>
      <c r="I2012" s="96"/>
    </row>
    <row r="2013" spans="5:9" x14ac:dyDescent="0.2">
      <c r="E2013" s="96"/>
      <c r="F2013" s="95"/>
      <c r="G2013" s="96"/>
      <c r="H2013" s="95"/>
      <c r="I2013" s="96"/>
    </row>
    <row r="2014" spans="5:9" x14ac:dyDescent="0.2">
      <c r="E2014" s="96"/>
      <c r="F2014" s="95"/>
      <c r="G2014" s="96"/>
      <c r="H2014" s="95"/>
      <c r="I2014" s="96"/>
    </row>
    <row r="2015" spans="5:9" x14ac:dyDescent="0.2">
      <c r="E2015" s="96"/>
      <c r="F2015" s="95"/>
      <c r="G2015" s="96"/>
      <c r="H2015" s="95"/>
      <c r="I2015" s="96"/>
    </row>
    <row r="2016" spans="5:9" x14ac:dyDescent="0.2">
      <c r="E2016" s="96"/>
      <c r="F2016" s="95"/>
      <c r="G2016" s="96"/>
      <c r="H2016" s="95"/>
      <c r="I2016" s="96"/>
    </row>
    <row r="2017" spans="5:9" x14ac:dyDescent="0.2">
      <c r="E2017" s="96"/>
      <c r="F2017" s="95"/>
      <c r="G2017" s="96"/>
      <c r="H2017" s="95"/>
      <c r="I2017" s="96"/>
    </row>
    <row r="2018" spans="5:9" x14ac:dyDescent="0.2">
      <c r="E2018" s="96"/>
      <c r="F2018" s="95"/>
      <c r="G2018" s="96"/>
      <c r="H2018" s="95"/>
      <c r="I2018" s="96"/>
    </row>
    <row r="2019" spans="5:9" x14ac:dyDescent="0.2">
      <c r="E2019" s="96"/>
      <c r="F2019" s="95"/>
      <c r="G2019" s="96"/>
      <c r="H2019" s="95"/>
      <c r="I2019" s="96"/>
    </row>
    <row r="2020" spans="5:9" x14ac:dyDescent="0.2">
      <c r="E2020" s="96"/>
      <c r="F2020" s="95"/>
      <c r="G2020" s="96"/>
      <c r="H2020" s="95"/>
      <c r="I2020" s="96"/>
    </row>
    <row r="2021" spans="5:9" x14ac:dyDescent="0.2">
      <c r="E2021" s="96"/>
      <c r="F2021" s="95"/>
      <c r="G2021" s="96"/>
      <c r="H2021" s="95"/>
      <c r="I2021" s="96"/>
    </row>
    <row r="2022" spans="5:9" x14ac:dyDescent="0.2">
      <c r="E2022" s="96"/>
      <c r="F2022" s="95"/>
      <c r="G2022" s="96"/>
      <c r="H2022" s="95"/>
      <c r="I2022" s="96"/>
    </row>
    <row r="2023" spans="5:9" x14ac:dyDescent="0.2">
      <c r="E2023" s="96"/>
      <c r="F2023" s="95"/>
      <c r="G2023" s="96"/>
      <c r="H2023" s="95"/>
      <c r="I2023" s="96"/>
    </row>
    <row r="2024" spans="5:9" x14ac:dyDescent="0.2">
      <c r="E2024" s="96"/>
      <c r="F2024" s="95"/>
      <c r="G2024" s="96"/>
      <c r="H2024" s="95"/>
      <c r="I2024" s="96"/>
    </row>
    <row r="2025" spans="5:9" x14ac:dyDescent="0.2">
      <c r="E2025" s="96"/>
      <c r="F2025" s="95"/>
      <c r="G2025" s="96"/>
      <c r="H2025" s="95"/>
      <c r="I2025" s="96"/>
    </row>
    <row r="2026" spans="5:9" x14ac:dyDescent="0.2">
      <c r="E2026" s="96"/>
      <c r="F2026" s="95"/>
      <c r="G2026" s="96"/>
      <c r="H2026" s="95"/>
      <c r="I2026" s="96"/>
    </row>
    <row r="2027" spans="5:9" x14ac:dyDescent="0.2">
      <c r="E2027" s="96"/>
      <c r="F2027" s="95"/>
      <c r="G2027" s="96"/>
      <c r="H2027" s="95"/>
      <c r="I2027" s="96"/>
    </row>
    <row r="2028" spans="5:9" x14ac:dyDescent="0.2">
      <c r="E2028" s="96"/>
      <c r="F2028" s="95"/>
      <c r="G2028" s="96"/>
      <c r="H2028" s="95"/>
      <c r="I2028" s="96"/>
    </row>
    <row r="2029" spans="5:9" x14ac:dyDescent="0.2">
      <c r="E2029" s="96"/>
      <c r="F2029" s="95"/>
      <c r="G2029" s="96"/>
      <c r="H2029" s="95"/>
      <c r="I2029" s="96"/>
    </row>
    <row r="2030" spans="5:9" x14ac:dyDescent="0.2">
      <c r="E2030" s="96"/>
      <c r="F2030" s="95"/>
      <c r="G2030" s="96"/>
      <c r="H2030" s="95"/>
      <c r="I2030" s="96"/>
    </row>
    <row r="2031" spans="5:9" x14ac:dyDescent="0.2">
      <c r="E2031" s="96"/>
      <c r="F2031" s="95"/>
      <c r="G2031" s="96"/>
      <c r="H2031" s="95"/>
      <c r="I2031" s="96"/>
    </row>
    <row r="2032" spans="5:9" x14ac:dyDescent="0.2">
      <c r="E2032" s="96"/>
      <c r="F2032" s="95"/>
      <c r="G2032" s="96"/>
      <c r="H2032" s="95"/>
      <c r="I2032" s="96"/>
    </row>
    <row r="2033" spans="5:9" x14ac:dyDescent="0.2">
      <c r="E2033" s="96"/>
      <c r="F2033" s="95"/>
      <c r="G2033" s="96"/>
      <c r="H2033" s="95"/>
      <c r="I2033" s="96"/>
    </row>
    <row r="2034" spans="5:9" x14ac:dyDescent="0.2">
      <c r="E2034" s="96"/>
      <c r="F2034" s="95"/>
      <c r="G2034" s="96"/>
      <c r="H2034" s="95"/>
      <c r="I2034" s="96"/>
    </row>
    <row r="2035" spans="5:9" x14ac:dyDescent="0.2">
      <c r="E2035" s="96"/>
      <c r="F2035" s="95"/>
      <c r="G2035" s="96"/>
      <c r="H2035" s="95"/>
      <c r="I2035" s="96"/>
    </row>
    <row r="2036" spans="5:9" x14ac:dyDescent="0.2">
      <c r="E2036" s="96"/>
      <c r="F2036" s="95"/>
      <c r="G2036" s="96"/>
      <c r="H2036" s="95"/>
      <c r="I2036" s="96"/>
    </row>
    <row r="2037" spans="5:9" x14ac:dyDescent="0.2">
      <c r="E2037" s="96"/>
      <c r="F2037" s="95"/>
      <c r="G2037" s="96"/>
      <c r="H2037" s="95"/>
      <c r="I2037" s="96"/>
    </row>
    <row r="2038" spans="5:9" x14ac:dyDescent="0.2">
      <c r="E2038" s="96"/>
      <c r="F2038" s="95"/>
      <c r="G2038" s="96"/>
      <c r="H2038" s="95"/>
      <c r="I2038" s="96"/>
    </row>
    <row r="2039" spans="5:9" x14ac:dyDescent="0.2">
      <c r="E2039" s="96"/>
      <c r="F2039" s="95"/>
      <c r="G2039" s="96"/>
      <c r="H2039" s="95"/>
      <c r="I2039" s="96"/>
    </row>
    <row r="2040" spans="5:9" x14ac:dyDescent="0.2">
      <c r="E2040" s="96"/>
      <c r="F2040" s="95"/>
      <c r="G2040" s="96"/>
      <c r="H2040" s="95"/>
      <c r="I2040" s="96"/>
    </row>
    <row r="2041" spans="5:9" x14ac:dyDescent="0.2">
      <c r="E2041" s="96"/>
      <c r="F2041" s="95"/>
      <c r="G2041" s="96"/>
      <c r="H2041" s="95"/>
      <c r="I2041" s="96"/>
    </row>
    <row r="2042" spans="5:9" x14ac:dyDescent="0.2">
      <c r="E2042" s="96"/>
      <c r="F2042" s="95"/>
      <c r="G2042" s="96"/>
      <c r="H2042" s="95"/>
      <c r="I2042" s="96"/>
    </row>
    <row r="2043" spans="5:9" x14ac:dyDescent="0.2">
      <c r="E2043" s="96"/>
      <c r="F2043" s="95"/>
      <c r="G2043" s="96"/>
      <c r="H2043" s="95"/>
      <c r="I2043" s="96"/>
    </row>
    <row r="2044" spans="5:9" x14ac:dyDescent="0.2">
      <c r="E2044" s="96"/>
      <c r="F2044" s="95"/>
      <c r="G2044" s="96"/>
      <c r="H2044" s="95"/>
      <c r="I2044" s="96"/>
    </row>
    <row r="2045" spans="5:9" x14ac:dyDescent="0.2">
      <c r="E2045" s="96"/>
      <c r="F2045" s="95"/>
      <c r="G2045" s="96"/>
      <c r="H2045" s="95"/>
      <c r="I2045" s="96"/>
    </row>
    <row r="2046" spans="5:9" x14ac:dyDescent="0.2">
      <c r="E2046" s="96"/>
      <c r="F2046" s="95"/>
      <c r="G2046" s="96"/>
      <c r="H2046" s="95"/>
      <c r="I2046" s="96"/>
    </row>
    <row r="2047" spans="5:9" x14ac:dyDescent="0.2">
      <c r="E2047" s="96"/>
      <c r="F2047" s="95"/>
      <c r="G2047" s="96"/>
      <c r="H2047" s="95"/>
      <c r="I2047" s="96"/>
    </row>
    <row r="2048" spans="5:9" x14ac:dyDescent="0.2">
      <c r="E2048" s="96"/>
      <c r="F2048" s="95"/>
      <c r="G2048" s="96"/>
      <c r="H2048" s="95"/>
      <c r="I2048" s="96"/>
    </row>
    <row r="2049" spans="5:9" x14ac:dyDescent="0.2">
      <c r="E2049" s="96"/>
      <c r="F2049" s="95"/>
      <c r="G2049" s="96"/>
      <c r="H2049" s="95"/>
      <c r="I2049" s="96"/>
    </row>
    <row r="2050" spans="5:9" x14ac:dyDescent="0.2">
      <c r="E2050" s="96"/>
      <c r="F2050" s="95"/>
      <c r="G2050" s="96"/>
      <c r="H2050" s="95"/>
      <c r="I2050" s="96"/>
    </row>
    <row r="2051" spans="5:9" x14ac:dyDescent="0.2">
      <c r="E2051" s="96"/>
      <c r="F2051" s="95"/>
      <c r="G2051" s="96"/>
      <c r="H2051" s="95"/>
      <c r="I2051" s="96"/>
    </row>
    <row r="2052" spans="5:9" x14ac:dyDescent="0.2">
      <c r="E2052" s="96"/>
      <c r="F2052" s="95"/>
      <c r="G2052" s="96"/>
      <c r="H2052" s="95"/>
      <c r="I2052" s="96"/>
    </row>
    <row r="2053" spans="5:9" x14ac:dyDescent="0.2">
      <c r="E2053" s="96"/>
      <c r="F2053" s="95"/>
      <c r="G2053" s="96"/>
      <c r="H2053" s="95"/>
      <c r="I2053" s="96"/>
    </row>
    <row r="2054" spans="5:9" x14ac:dyDescent="0.2">
      <c r="E2054" s="96"/>
      <c r="F2054" s="95"/>
      <c r="G2054" s="96"/>
      <c r="H2054" s="95"/>
      <c r="I2054" s="96"/>
    </row>
    <row r="2055" spans="5:9" x14ac:dyDescent="0.2">
      <c r="E2055" s="96"/>
      <c r="F2055" s="95"/>
      <c r="G2055" s="96"/>
      <c r="H2055" s="95"/>
      <c r="I2055" s="96"/>
    </row>
    <row r="2056" spans="5:9" x14ac:dyDescent="0.2">
      <c r="E2056" s="96"/>
      <c r="F2056" s="95"/>
      <c r="G2056" s="96"/>
      <c r="H2056" s="95"/>
      <c r="I2056" s="96"/>
    </row>
    <row r="2057" spans="5:9" x14ac:dyDescent="0.2">
      <c r="E2057" s="96"/>
      <c r="F2057" s="95"/>
      <c r="G2057" s="96"/>
      <c r="H2057" s="95"/>
      <c r="I2057" s="96"/>
    </row>
    <row r="2058" spans="5:9" x14ac:dyDescent="0.2">
      <c r="E2058" s="96"/>
      <c r="F2058" s="95"/>
      <c r="G2058" s="96"/>
      <c r="H2058" s="95"/>
      <c r="I2058" s="96"/>
    </row>
    <row r="2059" spans="5:9" x14ac:dyDescent="0.2">
      <c r="E2059" s="96"/>
      <c r="F2059" s="95"/>
      <c r="G2059" s="96"/>
      <c r="H2059" s="95"/>
      <c r="I2059" s="96"/>
    </row>
    <row r="2060" spans="5:9" x14ac:dyDescent="0.2">
      <c r="E2060" s="96"/>
      <c r="F2060" s="95"/>
      <c r="G2060" s="96"/>
      <c r="H2060" s="95"/>
      <c r="I2060" s="96"/>
    </row>
    <row r="2061" spans="5:9" x14ac:dyDescent="0.2">
      <c r="E2061" s="96"/>
      <c r="F2061" s="95"/>
      <c r="G2061" s="96"/>
      <c r="H2061" s="95"/>
      <c r="I2061" s="96"/>
    </row>
    <row r="2062" spans="5:9" x14ac:dyDescent="0.2">
      <c r="E2062" s="96"/>
      <c r="F2062" s="95"/>
      <c r="G2062" s="96"/>
      <c r="H2062" s="95"/>
      <c r="I2062" s="96"/>
    </row>
    <row r="2063" spans="5:9" x14ac:dyDescent="0.2">
      <c r="E2063" s="96"/>
      <c r="F2063" s="95"/>
      <c r="G2063" s="96"/>
      <c r="H2063" s="95"/>
      <c r="I2063" s="96"/>
    </row>
    <row r="2064" spans="5:9" x14ac:dyDescent="0.2">
      <c r="E2064" s="96"/>
      <c r="F2064" s="95"/>
      <c r="G2064" s="96"/>
      <c r="H2064" s="95"/>
      <c r="I2064" s="96"/>
    </row>
    <row r="2065" spans="5:9" x14ac:dyDescent="0.2">
      <c r="E2065" s="96"/>
      <c r="F2065" s="95"/>
      <c r="G2065" s="96"/>
      <c r="H2065" s="95"/>
      <c r="I2065" s="96"/>
    </row>
    <row r="2066" spans="5:9" x14ac:dyDescent="0.2">
      <c r="E2066" s="96"/>
      <c r="F2066" s="95"/>
      <c r="G2066" s="96"/>
      <c r="H2066" s="95"/>
      <c r="I2066" s="96"/>
    </row>
    <row r="2067" spans="5:9" x14ac:dyDescent="0.2">
      <c r="E2067" s="96"/>
      <c r="F2067" s="95"/>
      <c r="G2067" s="96"/>
      <c r="H2067" s="95"/>
      <c r="I2067" s="96"/>
    </row>
    <row r="2068" spans="5:9" x14ac:dyDescent="0.2">
      <c r="E2068" s="96"/>
      <c r="F2068" s="95"/>
      <c r="G2068" s="96"/>
      <c r="H2068" s="95"/>
      <c r="I2068" s="96"/>
    </row>
    <row r="2069" spans="5:9" x14ac:dyDescent="0.2">
      <c r="E2069" s="96"/>
      <c r="F2069" s="95"/>
      <c r="G2069" s="96"/>
      <c r="H2069" s="95"/>
      <c r="I2069" s="96"/>
    </row>
    <row r="2070" spans="5:9" x14ac:dyDescent="0.2">
      <c r="E2070" s="96"/>
      <c r="F2070" s="95"/>
      <c r="G2070" s="96"/>
      <c r="H2070" s="95"/>
      <c r="I2070" s="96"/>
    </row>
    <row r="2071" spans="5:9" x14ac:dyDescent="0.2">
      <c r="E2071" s="96"/>
      <c r="F2071" s="95"/>
      <c r="G2071" s="96"/>
      <c r="H2071" s="95"/>
      <c r="I2071" s="96"/>
    </row>
    <row r="2072" spans="5:9" x14ac:dyDescent="0.2">
      <c r="E2072" s="96"/>
      <c r="F2072" s="95"/>
      <c r="G2072" s="96"/>
      <c r="H2072" s="95"/>
      <c r="I2072" s="96"/>
    </row>
    <row r="2073" spans="5:9" x14ac:dyDescent="0.2">
      <c r="E2073" s="96"/>
      <c r="F2073" s="95"/>
      <c r="G2073" s="96"/>
      <c r="H2073" s="95"/>
      <c r="I2073" s="96"/>
    </row>
    <row r="2074" spans="5:9" x14ac:dyDescent="0.2">
      <c r="E2074" s="96"/>
      <c r="F2074" s="95"/>
      <c r="G2074" s="96"/>
      <c r="H2074" s="95"/>
      <c r="I2074" s="96"/>
    </row>
    <row r="2075" spans="5:9" x14ac:dyDescent="0.2">
      <c r="E2075" s="96"/>
      <c r="F2075" s="95"/>
      <c r="G2075" s="96"/>
    </row>
    <row r="2076" spans="5:9" x14ac:dyDescent="0.2">
      <c r="E2076" s="96"/>
      <c r="F2076" s="95"/>
      <c r="G2076" s="96"/>
    </row>
    <row r="2077" spans="5:9" x14ac:dyDescent="0.2">
      <c r="E2077" s="96"/>
      <c r="F2077" s="95"/>
      <c r="G2077" s="96"/>
    </row>
    <row r="2078" spans="5:9" x14ac:dyDescent="0.2">
      <c r="E2078" s="96"/>
      <c r="F2078" s="95"/>
      <c r="G2078" s="96"/>
    </row>
    <row r="2079" spans="5:9" x14ac:dyDescent="0.2">
      <c r="E2079" s="96"/>
      <c r="F2079" s="95"/>
      <c r="G2079" s="96"/>
    </row>
    <row r="2080" spans="5:9" x14ac:dyDescent="0.2">
      <c r="E2080" s="96"/>
      <c r="F2080" s="95"/>
      <c r="G2080" s="96"/>
    </row>
    <row r="2081" spans="5:8" x14ac:dyDescent="0.2">
      <c r="E2081" s="96"/>
      <c r="F2081" s="95"/>
      <c r="G2081" s="96"/>
    </row>
    <row r="2082" spans="5:8" x14ac:dyDescent="0.2">
      <c r="E2082" s="96"/>
      <c r="F2082" s="95"/>
      <c r="G2082" s="96"/>
    </row>
    <row r="2083" spans="5:8" x14ac:dyDescent="0.2">
      <c r="E2083" s="96"/>
      <c r="F2083" s="95"/>
      <c r="G2083" s="96"/>
    </row>
    <row r="2084" spans="5:8" x14ac:dyDescent="0.2">
      <c r="E2084" s="96"/>
      <c r="F2084" s="95"/>
      <c r="G2084" s="96"/>
    </row>
    <row r="2085" spans="5:8" x14ac:dyDescent="0.2">
      <c r="E2085" s="96"/>
      <c r="F2085" s="95"/>
      <c r="G2085" s="96"/>
    </row>
    <row r="2086" spans="5:8" x14ac:dyDescent="0.2">
      <c r="E2086" s="96"/>
      <c r="F2086" s="95"/>
      <c r="G2086" s="96"/>
    </row>
    <row r="2087" spans="5:8" x14ac:dyDescent="0.2">
      <c r="E2087" s="96"/>
      <c r="F2087" s="95"/>
      <c r="G2087" s="96"/>
      <c r="H2087" s="32"/>
    </row>
    <row r="2088" spans="5:8" x14ac:dyDescent="0.2">
      <c r="E2088" s="96"/>
      <c r="F2088" s="95"/>
      <c r="G2088" s="96"/>
      <c r="H2088" s="32"/>
    </row>
    <row r="2089" spans="5:8" x14ac:dyDescent="0.2">
      <c r="E2089" s="96"/>
      <c r="F2089" s="95"/>
      <c r="G2089" s="96"/>
      <c r="H2089" s="32"/>
    </row>
    <row r="2090" spans="5:8" x14ac:dyDescent="0.2">
      <c r="E2090" s="96"/>
      <c r="F2090" s="95"/>
      <c r="G2090" s="96"/>
      <c r="H2090" s="32"/>
    </row>
    <row r="2091" spans="5:8" x14ac:dyDescent="0.2">
      <c r="E2091" s="96"/>
      <c r="F2091" s="95"/>
      <c r="G2091" s="96"/>
      <c r="H2091" s="32"/>
    </row>
    <row r="2092" spans="5:8" x14ac:dyDescent="0.2">
      <c r="E2092" s="96"/>
      <c r="F2092" s="95"/>
      <c r="G2092" s="96"/>
      <c r="H2092" s="32"/>
    </row>
    <row r="2093" spans="5:8" x14ac:dyDescent="0.2">
      <c r="E2093" s="96"/>
      <c r="F2093" s="95"/>
      <c r="G2093" s="96"/>
      <c r="H2093" s="32"/>
    </row>
    <row r="2094" spans="5:8" x14ac:dyDescent="0.2">
      <c r="E2094" s="96"/>
      <c r="F2094" s="95"/>
      <c r="G2094" s="96"/>
      <c r="H2094" s="32"/>
    </row>
    <row r="2095" spans="5:8" x14ac:dyDescent="0.2">
      <c r="E2095" s="96"/>
      <c r="F2095" s="95"/>
      <c r="G2095" s="96"/>
      <c r="H2095" s="32"/>
    </row>
    <row r="2096" spans="5:8" x14ac:dyDescent="0.2">
      <c r="E2096" s="96"/>
      <c r="F2096" s="95"/>
      <c r="G2096" s="96"/>
      <c r="H2096" s="32"/>
    </row>
    <row r="2097" spans="5:8" x14ac:dyDescent="0.2">
      <c r="E2097" s="96"/>
      <c r="F2097" s="95"/>
      <c r="G2097" s="96"/>
      <c r="H2097" s="32"/>
    </row>
    <row r="2098" spans="5:8" x14ac:dyDescent="0.2">
      <c r="E2098" s="96"/>
      <c r="F2098" s="95"/>
      <c r="G2098" s="96"/>
      <c r="H2098" s="32"/>
    </row>
    <row r="2099" spans="5:8" x14ac:dyDescent="0.2">
      <c r="E2099" s="96"/>
      <c r="F2099" s="95"/>
      <c r="G2099" s="96"/>
      <c r="H2099" s="32"/>
    </row>
    <row r="2100" spans="5:8" x14ac:dyDescent="0.2">
      <c r="E2100" s="96"/>
      <c r="F2100" s="95"/>
      <c r="G2100" s="96"/>
      <c r="H2100" s="32"/>
    </row>
    <row r="2101" spans="5:8" x14ac:dyDescent="0.2">
      <c r="E2101" s="96"/>
      <c r="F2101" s="95"/>
      <c r="G2101" s="96"/>
      <c r="H2101" s="32"/>
    </row>
    <row r="2102" spans="5:8" x14ac:dyDescent="0.2">
      <c r="E2102" s="96"/>
      <c r="F2102" s="95"/>
      <c r="G2102" s="96"/>
      <c r="H2102" s="32"/>
    </row>
    <row r="2103" spans="5:8" x14ac:dyDescent="0.2">
      <c r="E2103" s="96"/>
      <c r="F2103" s="95"/>
      <c r="G2103" s="96"/>
      <c r="H2103" s="32"/>
    </row>
    <row r="2104" spans="5:8" x14ac:dyDescent="0.2">
      <c r="E2104" s="96"/>
      <c r="F2104" s="95"/>
      <c r="G2104" s="96"/>
      <c r="H2104" s="32"/>
    </row>
    <row r="2105" spans="5:8" x14ac:dyDescent="0.2">
      <c r="E2105" s="96"/>
      <c r="F2105" s="95"/>
      <c r="G2105" s="96"/>
      <c r="H2105" s="32"/>
    </row>
    <row r="2106" spans="5:8" x14ac:dyDescent="0.2">
      <c r="E2106" s="96"/>
      <c r="F2106" s="95"/>
      <c r="G2106" s="96"/>
      <c r="H2106" s="32"/>
    </row>
    <row r="2107" spans="5:8" x14ac:dyDescent="0.2">
      <c r="E2107" s="96"/>
      <c r="F2107" s="95"/>
      <c r="G2107" s="96"/>
      <c r="H2107" s="32"/>
    </row>
    <row r="2108" spans="5:8" x14ac:dyDescent="0.2">
      <c r="E2108" s="96"/>
      <c r="F2108" s="95"/>
      <c r="G2108" s="96"/>
      <c r="H2108" s="32"/>
    </row>
    <row r="2109" spans="5:8" x14ac:dyDescent="0.2">
      <c r="E2109" s="96"/>
      <c r="F2109" s="95"/>
      <c r="G2109" s="96"/>
      <c r="H2109" s="32"/>
    </row>
    <row r="2110" spans="5:8" x14ac:dyDescent="0.2">
      <c r="E2110" s="96"/>
      <c r="F2110" s="95"/>
      <c r="G2110" s="96"/>
      <c r="H2110" s="32"/>
    </row>
    <row r="2111" spans="5:8" x14ac:dyDescent="0.2">
      <c r="E2111" s="96"/>
      <c r="F2111" s="95"/>
      <c r="G2111" s="96"/>
      <c r="H2111" s="32"/>
    </row>
    <row r="2112" spans="5:8" x14ac:dyDescent="0.2">
      <c r="E2112" s="96"/>
      <c r="F2112" s="95"/>
      <c r="G2112" s="96"/>
      <c r="H2112" s="32"/>
    </row>
    <row r="2113" spans="5:8" x14ac:dyDescent="0.2">
      <c r="E2113" s="96"/>
      <c r="F2113" s="95"/>
      <c r="G2113" s="96"/>
      <c r="H2113" s="32"/>
    </row>
    <row r="2114" spans="5:8" x14ac:dyDescent="0.2">
      <c r="E2114" s="96"/>
      <c r="F2114" s="95"/>
      <c r="G2114" s="96"/>
      <c r="H2114" s="32"/>
    </row>
    <row r="2115" spans="5:8" x14ac:dyDescent="0.2">
      <c r="E2115" s="96"/>
      <c r="F2115" s="95"/>
      <c r="G2115" s="96"/>
      <c r="H2115" s="32"/>
    </row>
    <row r="2116" spans="5:8" x14ac:dyDescent="0.2">
      <c r="E2116" s="96"/>
      <c r="F2116" s="95"/>
      <c r="G2116" s="96"/>
      <c r="H2116" s="32"/>
    </row>
    <row r="2117" spans="5:8" x14ac:dyDescent="0.2">
      <c r="E2117" s="96"/>
      <c r="F2117" s="95"/>
      <c r="G2117" s="96"/>
      <c r="H2117" s="32"/>
    </row>
    <row r="2118" spans="5:8" x14ac:dyDescent="0.2">
      <c r="E2118" s="96"/>
      <c r="F2118" s="95"/>
      <c r="G2118" s="96"/>
      <c r="H2118" s="32"/>
    </row>
    <row r="2119" spans="5:8" x14ac:dyDescent="0.2">
      <c r="E2119" s="96"/>
      <c r="F2119" s="95"/>
      <c r="G2119" s="96"/>
      <c r="H2119" s="32"/>
    </row>
    <row r="2120" spans="5:8" x14ac:dyDescent="0.2">
      <c r="E2120" s="96"/>
      <c r="F2120" s="95"/>
      <c r="G2120" s="96"/>
      <c r="H2120" s="32"/>
    </row>
    <row r="2121" spans="5:8" x14ac:dyDescent="0.2">
      <c r="E2121" s="96"/>
      <c r="F2121" s="95"/>
      <c r="G2121" s="96"/>
      <c r="H2121" s="32"/>
    </row>
    <row r="2122" spans="5:8" x14ac:dyDescent="0.2">
      <c r="E2122" s="96"/>
      <c r="F2122" s="95"/>
      <c r="G2122" s="96"/>
      <c r="H2122" s="32"/>
    </row>
    <row r="2123" spans="5:8" x14ac:dyDescent="0.2">
      <c r="E2123" s="96"/>
      <c r="F2123" s="95"/>
      <c r="G2123" s="96"/>
      <c r="H2123" s="32"/>
    </row>
    <row r="2124" spans="5:8" x14ac:dyDescent="0.2">
      <c r="E2124" s="96"/>
      <c r="F2124" s="95"/>
      <c r="G2124" s="96"/>
      <c r="H2124" s="32"/>
    </row>
    <row r="2125" spans="5:8" x14ac:dyDescent="0.2">
      <c r="E2125" s="96"/>
      <c r="F2125" s="95"/>
      <c r="G2125" s="96"/>
      <c r="H2125" s="32"/>
    </row>
    <row r="2126" spans="5:8" x14ac:dyDescent="0.2">
      <c r="E2126" s="96"/>
      <c r="F2126" s="95"/>
      <c r="G2126" s="96"/>
      <c r="H2126" s="32"/>
    </row>
    <row r="2127" spans="5:8" x14ac:dyDescent="0.2">
      <c r="E2127" s="96"/>
      <c r="F2127" s="95"/>
      <c r="G2127" s="96"/>
      <c r="H2127" s="32"/>
    </row>
    <row r="2128" spans="5:8" x14ac:dyDescent="0.2">
      <c r="E2128" s="96"/>
      <c r="F2128" s="95"/>
      <c r="G2128" s="96"/>
      <c r="H2128" s="32"/>
    </row>
    <row r="2129" spans="5:8" x14ac:dyDescent="0.2">
      <c r="E2129" s="96"/>
      <c r="F2129" s="95"/>
      <c r="G2129" s="96"/>
      <c r="H2129" s="32"/>
    </row>
    <row r="2130" spans="5:8" x14ac:dyDescent="0.2">
      <c r="E2130" s="96"/>
      <c r="F2130" s="95"/>
      <c r="G2130" s="96"/>
      <c r="H2130" s="32"/>
    </row>
    <row r="2131" spans="5:8" x14ac:dyDescent="0.2">
      <c r="E2131" s="96"/>
      <c r="F2131" s="95"/>
      <c r="G2131" s="96"/>
      <c r="H2131" s="32"/>
    </row>
    <row r="2132" spans="5:8" x14ac:dyDescent="0.2">
      <c r="E2132" s="96"/>
      <c r="F2132" s="95"/>
      <c r="G2132" s="96"/>
      <c r="H2132" s="32"/>
    </row>
    <row r="2133" spans="5:8" x14ac:dyDescent="0.2">
      <c r="E2133" s="96"/>
      <c r="F2133" s="95"/>
      <c r="G2133" s="96"/>
      <c r="H2133" s="32"/>
    </row>
    <row r="2134" spans="5:8" x14ac:dyDescent="0.2">
      <c r="E2134" s="96"/>
      <c r="F2134" s="95"/>
      <c r="G2134" s="96"/>
      <c r="H2134" s="32"/>
    </row>
    <row r="2135" spans="5:8" x14ac:dyDescent="0.2">
      <c r="E2135" s="96"/>
      <c r="F2135" s="95"/>
      <c r="G2135" s="96"/>
      <c r="H2135" s="32"/>
    </row>
    <row r="2136" spans="5:8" x14ac:dyDescent="0.2">
      <c r="E2136" s="96"/>
      <c r="F2136" s="95"/>
      <c r="G2136" s="96"/>
      <c r="H2136" s="32"/>
    </row>
    <row r="2137" spans="5:8" x14ac:dyDescent="0.2">
      <c r="E2137" s="96"/>
      <c r="F2137" s="95"/>
      <c r="G2137" s="96"/>
      <c r="H2137" s="32"/>
    </row>
    <row r="2138" spans="5:8" x14ac:dyDescent="0.2">
      <c r="E2138" s="96"/>
      <c r="F2138" s="95"/>
      <c r="G2138" s="96"/>
      <c r="H2138" s="32"/>
    </row>
    <row r="2139" spans="5:8" x14ac:dyDescent="0.2">
      <c r="E2139" s="96"/>
      <c r="F2139" s="95"/>
      <c r="G2139" s="96"/>
      <c r="H2139" s="32"/>
    </row>
    <row r="2140" spans="5:8" x14ac:dyDescent="0.2">
      <c r="E2140" s="96"/>
      <c r="F2140" s="95"/>
      <c r="G2140" s="96"/>
      <c r="H2140" s="32"/>
    </row>
    <row r="2141" spans="5:8" x14ac:dyDescent="0.2">
      <c r="E2141" s="96"/>
      <c r="F2141" s="95"/>
      <c r="G2141" s="96"/>
      <c r="H2141" s="32"/>
    </row>
    <row r="2142" spans="5:8" x14ac:dyDescent="0.2">
      <c r="E2142" s="96"/>
      <c r="F2142" s="95"/>
      <c r="G2142" s="96"/>
      <c r="H2142" s="32"/>
    </row>
    <row r="2143" spans="5:8" x14ac:dyDescent="0.2">
      <c r="E2143" s="96"/>
      <c r="F2143" s="95"/>
      <c r="G2143" s="96"/>
      <c r="H2143" s="32"/>
    </row>
    <row r="2144" spans="5:8" x14ac:dyDescent="0.2">
      <c r="E2144" s="96"/>
      <c r="F2144" s="95"/>
      <c r="G2144" s="96"/>
      <c r="H2144" s="32"/>
    </row>
    <row r="2145" spans="5:8" x14ac:dyDescent="0.2">
      <c r="E2145" s="96"/>
      <c r="F2145" s="95"/>
      <c r="G2145" s="96"/>
      <c r="H2145" s="32"/>
    </row>
    <row r="2146" spans="5:8" x14ac:dyDescent="0.2">
      <c r="E2146" s="96"/>
      <c r="F2146" s="95"/>
      <c r="G2146" s="96"/>
      <c r="H2146" s="32"/>
    </row>
    <row r="2147" spans="5:8" x14ac:dyDescent="0.2">
      <c r="E2147" s="96"/>
      <c r="F2147" s="95"/>
      <c r="G2147" s="96"/>
      <c r="H2147" s="32"/>
    </row>
    <row r="2148" spans="5:8" x14ac:dyDescent="0.2">
      <c r="E2148" s="96"/>
      <c r="F2148" s="95"/>
      <c r="G2148" s="96"/>
      <c r="H2148" s="32"/>
    </row>
    <row r="2149" spans="5:8" x14ac:dyDescent="0.2">
      <c r="E2149" s="96"/>
      <c r="F2149" s="95"/>
      <c r="G2149" s="96"/>
      <c r="H2149" s="32"/>
    </row>
    <row r="2150" spans="5:8" x14ac:dyDescent="0.2">
      <c r="E2150" s="96"/>
      <c r="F2150" s="95"/>
      <c r="G2150" s="96"/>
      <c r="H2150" s="32"/>
    </row>
    <row r="2151" spans="5:8" x14ac:dyDescent="0.2">
      <c r="E2151" s="96"/>
      <c r="F2151" s="95"/>
      <c r="G2151" s="96"/>
      <c r="H2151" s="32"/>
    </row>
    <row r="2152" spans="5:8" x14ac:dyDescent="0.2">
      <c r="E2152" s="96"/>
      <c r="F2152" s="95"/>
      <c r="G2152" s="96"/>
      <c r="H2152" s="32"/>
    </row>
    <row r="2153" spans="5:8" x14ac:dyDescent="0.2">
      <c r="E2153" s="96"/>
      <c r="F2153" s="95"/>
      <c r="G2153" s="96"/>
      <c r="H2153" s="32"/>
    </row>
    <row r="2154" spans="5:8" x14ac:dyDescent="0.2">
      <c r="E2154" s="96"/>
      <c r="F2154" s="95"/>
      <c r="G2154" s="96"/>
      <c r="H2154" s="32"/>
    </row>
    <row r="2155" spans="5:8" x14ac:dyDescent="0.2">
      <c r="E2155" s="96"/>
      <c r="F2155" s="95"/>
      <c r="G2155" s="96"/>
      <c r="H2155" s="32"/>
    </row>
    <row r="2156" spans="5:8" x14ac:dyDescent="0.2">
      <c r="E2156" s="96"/>
      <c r="F2156" s="95"/>
      <c r="G2156" s="96"/>
      <c r="H2156" s="32"/>
    </row>
    <row r="2157" spans="5:8" x14ac:dyDescent="0.2">
      <c r="E2157" s="96"/>
      <c r="F2157" s="95"/>
      <c r="G2157" s="96"/>
      <c r="H2157" s="32"/>
    </row>
    <row r="2158" spans="5:8" x14ac:dyDescent="0.2">
      <c r="E2158" s="96"/>
      <c r="F2158" s="95"/>
      <c r="G2158" s="96"/>
      <c r="H2158" s="32"/>
    </row>
    <row r="2159" spans="5:8" x14ac:dyDescent="0.2">
      <c r="E2159" s="96"/>
      <c r="F2159" s="95"/>
      <c r="G2159" s="96"/>
      <c r="H2159" s="32"/>
    </row>
    <row r="2160" spans="5:8" x14ac:dyDescent="0.2">
      <c r="E2160" s="96"/>
      <c r="F2160" s="95"/>
      <c r="G2160" s="96"/>
      <c r="H2160" s="32"/>
    </row>
    <row r="2161" spans="5:8" x14ac:dyDescent="0.2">
      <c r="E2161" s="96"/>
      <c r="F2161" s="95"/>
      <c r="G2161" s="96"/>
      <c r="H2161" s="32"/>
    </row>
    <row r="2162" spans="5:8" x14ac:dyDescent="0.2">
      <c r="E2162" s="96"/>
      <c r="F2162" s="95"/>
      <c r="G2162" s="96"/>
      <c r="H2162" s="32"/>
    </row>
    <row r="2163" spans="5:8" x14ac:dyDescent="0.2">
      <c r="E2163" s="96"/>
      <c r="F2163" s="95"/>
      <c r="G2163" s="96"/>
      <c r="H2163" s="32"/>
    </row>
    <row r="2164" spans="5:8" x14ac:dyDescent="0.2">
      <c r="E2164" s="96"/>
      <c r="F2164" s="95"/>
      <c r="G2164" s="96"/>
      <c r="H2164" s="32"/>
    </row>
    <row r="2165" spans="5:8" x14ac:dyDescent="0.2">
      <c r="E2165" s="96"/>
      <c r="F2165" s="95"/>
      <c r="G2165" s="96"/>
      <c r="H2165" s="32"/>
    </row>
    <row r="2166" spans="5:8" x14ac:dyDescent="0.2">
      <c r="E2166" s="96"/>
      <c r="F2166" s="95"/>
      <c r="G2166" s="96"/>
      <c r="H2166" s="32"/>
    </row>
    <row r="2167" spans="5:8" x14ac:dyDescent="0.2">
      <c r="E2167" s="96"/>
      <c r="F2167" s="95"/>
      <c r="G2167" s="96"/>
      <c r="H2167" s="32"/>
    </row>
    <row r="2168" spans="5:8" x14ac:dyDescent="0.2">
      <c r="E2168" s="96"/>
      <c r="F2168" s="95"/>
      <c r="G2168" s="96"/>
      <c r="H2168" s="32"/>
    </row>
    <row r="2169" spans="5:8" x14ac:dyDescent="0.2">
      <c r="E2169" s="96"/>
      <c r="F2169" s="95"/>
      <c r="G2169" s="96"/>
      <c r="H2169" s="32"/>
    </row>
    <row r="2170" spans="5:8" x14ac:dyDescent="0.2">
      <c r="E2170" s="96"/>
      <c r="F2170" s="95"/>
      <c r="G2170" s="96"/>
      <c r="H2170" s="32"/>
    </row>
    <row r="2171" spans="5:8" x14ac:dyDescent="0.2">
      <c r="E2171" s="96"/>
      <c r="F2171" s="95"/>
      <c r="G2171" s="96"/>
      <c r="H2171" s="32"/>
    </row>
    <row r="2172" spans="5:8" x14ac:dyDescent="0.2">
      <c r="E2172" s="96"/>
      <c r="F2172" s="95"/>
      <c r="G2172" s="96"/>
      <c r="H2172" s="32"/>
    </row>
    <row r="2173" spans="5:8" x14ac:dyDescent="0.2">
      <c r="E2173" s="96"/>
      <c r="F2173" s="95"/>
      <c r="G2173" s="96"/>
      <c r="H2173" s="32"/>
    </row>
    <row r="2174" spans="5:8" x14ac:dyDescent="0.2">
      <c r="E2174" s="96"/>
      <c r="F2174" s="95"/>
      <c r="G2174" s="96"/>
      <c r="H2174" s="32"/>
    </row>
    <row r="2175" spans="5:8" x14ac:dyDescent="0.2">
      <c r="E2175" s="96"/>
      <c r="F2175" s="95"/>
      <c r="G2175" s="96"/>
      <c r="H2175" s="32"/>
    </row>
    <row r="2176" spans="5:8" x14ac:dyDescent="0.2">
      <c r="E2176" s="96"/>
      <c r="F2176" s="95"/>
      <c r="G2176" s="96"/>
      <c r="H2176" s="32"/>
    </row>
    <row r="2177" spans="5:8" x14ac:dyDescent="0.2">
      <c r="E2177" s="96"/>
      <c r="F2177" s="95"/>
      <c r="G2177" s="96"/>
      <c r="H2177" s="32"/>
    </row>
    <row r="2178" spans="5:8" x14ac:dyDescent="0.2">
      <c r="E2178" s="96"/>
      <c r="F2178" s="95"/>
      <c r="G2178" s="96"/>
      <c r="H2178" s="32"/>
    </row>
    <row r="2179" spans="5:8" x14ac:dyDescent="0.2">
      <c r="E2179" s="96"/>
      <c r="F2179" s="95"/>
      <c r="G2179" s="96"/>
      <c r="H2179" s="32"/>
    </row>
    <row r="2180" spans="5:8" x14ac:dyDescent="0.2">
      <c r="E2180" s="96"/>
      <c r="F2180" s="95"/>
      <c r="G2180" s="96"/>
      <c r="H2180" s="32"/>
    </row>
    <row r="2181" spans="5:8" x14ac:dyDescent="0.2">
      <c r="E2181" s="96"/>
      <c r="F2181" s="95"/>
      <c r="G2181" s="96"/>
      <c r="H2181" s="32"/>
    </row>
    <row r="2182" spans="5:8" x14ac:dyDescent="0.2">
      <c r="E2182" s="96"/>
      <c r="F2182" s="95"/>
      <c r="G2182" s="96"/>
      <c r="H2182" s="32"/>
    </row>
    <row r="2183" spans="5:8" x14ac:dyDescent="0.2">
      <c r="E2183" s="96"/>
      <c r="F2183" s="95"/>
      <c r="G2183" s="96"/>
      <c r="H2183" s="32"/>
    </row>
    <row r="2184" spans="5:8" x14ac:dyDescent="0.2">
      <c r="E2184" s="96"/>
      <c r="F2184" s="95"/>
      <c r="G2184" s="96"/>
      <c r="H2184" s="32"/>
    </row>
    <row r="2185" spans="5:8" x14ac:dyDescent="0.2">
      <c r="E2185" s="96"/>
      <c r="F2185" s="95"/>
      <c r="G2185" s="96"/>
      <c r="H2185" s="32"/>
    </row>
    <row r="2186" spans="5:8" x14ac:dyDescent="0.2">
      <c r="E2186" s="96"/>
      <c r="F2186" s="95"/>
      <c r="G2186" s="96"/>
      <c r="H2186" s="32"/>
    </row>
    <row r="2187" spans="5:8" x14ac:dyDescent="0.2">
      <c r="E2187" s="96"/>
      <c r="F2187" s="95"/>
      <c r="G2187" s="96"/>
      <c r="H2187" s="32"/>
    </row>
    <row r="2188" spans="5:8" x14ac:dyDescent="0.2">
      <c r="E2188" s="96"/>
      <c r="F2188" s="95"/>
      <c r="G2188" s="96"/>
      <c r="H2188" s="32"/>
    </row>
    <row r="2189" spans="5:8" x14ac:dyDescent="0.2">
      <c r="E2189" s="96"/>
      <c r="F2189" s="95"/>
      <c r="G2189" s="96"/>
      <c r="H2189" s="32"/>
    </row>
    <row r="2190" spans="5:8" x14ac:dyDescent="0.2">
      <c r="E2190" s="96"/>
      <c r="F2190" s="95"/>
      <c r="G2190" s="96"/>
      <c r="H2190" s="32"/>
    </row>
    <row r="2191" spans="5:8" x14ac:dyDescent="0.2">
      <c r="E2191" s="96"/>
      <c r="F2191" s="95"/>
      <c r="G2191" s="96"/>
      <c r="H2191" s="32"/>
    </row>
    <row r="2192" spans="5:8" x14ac:dyDescent="0.2">
      <c r="E2192" s="96"/>
      <c r="F2192" s="95"/>
      <c r="G2192" s="96"/>
      <c r="H2192" s="32"/>
    </row>
    <row r="2193" spans="5:8" x14ac:dyDescent="0.2">
      <c r="E2193" s="96"/>
      <c r="F2193" s="95"/>
      <c r="G2193" s="96"/>
      <c r="H2193" s="32"/>
    </row>
  </sheetData>
  <mergeCells count="516">
    <mergeCell ref="B838:C838"/>
    <mergeCell ref="B840:C840"/>
    <mergeCell ref="B842:C842"/>
    <mergeCell ref="B848:C848"/>
    <mergeCell ref="B819:C819"/>
    <mergeCell ref="B822:C822"/>
    <mergeCell ref="B824:C824"/>
    <mergeCell ref="B826:C826"/>
    <mergeCell ref="B828:C828"/>
    <mergeCell ref="B830:C830"/>
    <mergeCell ref="B832:C832"/>
    <mergeCell ref="B834:C834"/>
    <mergeCell ref="B836:C836"/>
    <mergeCell ref="B805:C805"/>
    <mergeCell ref="B807:C807"/>
    <mergeCell ref="B809:C809"/>
    <mergeCell ref="B811:C811"/>
    <mergeCell ref="B813:C813"/>
    <mergeCell ref="B815:C815"/>
    <mergeCell ref="B817:C817"/>
    <mergeCell ref="A792:A797"/>
    <mergeCell ref="B792:B797"/>
    <mergeCell ref="B798:C798"/>
    <mergeCell ref="B799:B804"/>
    <mergeCell ref="A799:A804"/>
    <mergeCell ref="D799:D804"/>
    <mergeCell ref="E799:E804"/>
    <mergeCell ref="F799:F804"/>
    <mergeCell ref="G799:G804"/>
    <mergeCell ref="G783:G784"/>
    <mergeCell ref="B785:C785"/>
    <mergeCell ref="B787:C787"/>
    <mergeCell ref="B789:C789"/>
    <mergeCell ref="B791:C791"/>
    <mergeCell ref="D792:D797"/>
    <mergeCell ref="E792:E797"/>
    <mergeCell ref="F792:F797"/>
    <mergeCell ref="G792:G797"/>
    <mergeCell ref="B776:C776"/>
    <mergeCell ref="B778:C778"/>
    <mergeCell ref="B780:C780"/>
    <mergeCell ref="B782:C782"/>
    <mergeCell ref="D783:D784"/>
    <mergeCell ref="B783:B784"/>
    <mergeCell ref="A783:A784"/>
    <mergeCell ref="E783:E784"/>
    <mergeCell ref="F783:F784"/>
    <mergeCell ref="E767:E772"/>
    <mergeCell ref="F767:F772"/>
    <mergeCell ref="G767:G772"/>
    <mergeCell ref="B767:B772"/>
    <mergeCell ref="A767:A772"/>
    <mergeCell ref="B773:C773"/>
    <mergeCell ref="A774:A775"/>
    <mergeCell ref="B774:B775"/>
    <mergeCell ref="D774:D775"/>
    <mergeCell ref="E774:E775"/>
    <mergeCell ref="F774:F775"/>
    <mergeCell ref="G774:G775"/>
    <mergeCell ref="B748:C748"/>
    <mergeCell ref="B754:C754"/>
    <mergeCell ref="B755:C755"/>
    <mergeCell ref="B757:C757"/>
    <mergeCell ref="B759:C759"/>
    <mergeCell ref="B762:C762"/>
    <mergeCell ref="B764:C764"/>
    <mergeCell ref="B766:C766"/>
    <mergeCell ref="D767:D772"/>
    <mergeCell ref="B711:C711"/>
    <mergeCell ref="B718:C718"/>
    <mergeCell ref="B724:C724"/>
    <mergeCell ref="B725:C725"/>
    <mergeCell ref="B731:C731"/>
    <mergeCell ref="B735:C735"/>
    <mergeCell ref="B736:C736"/>
    <mergeCell ref="B742:C742"/>
    <mergeCell ref="B744:C744"/>
    <mergeCell ref="B687:C687"/>
    <mergeCell ref="B677:C677"/>
    <mergeCell ref="B679:C679"/>
    <mergeCell ref="B681:C681"/>
    <mergeCell ref="B684:C684"/>
    <mergeCell ref="B689:C689"/>
    <mergeCell ref="B692:C692"/>
    <mergeCell ref="B696:C696"/>
    <mergeCell ref="B706:C706"/>
    <mergeCell ref="B697:C697"/>
    <mergeCell ref="B652:C652"/>
    <mergeCell ref="B655:C655"/>
    <mergeCell ref="B657:C657"/>
    <mergeCell ref="B665:C665"/>
    <mergeCell ref="B672:C672"/>
    <mergeCell ref="B674:C674"/>
    <mergeCell ref="B676:C676"/>
    <mergeCell ref="B650:C650"/>
    <mergeCell ref="A636:A641"/>
    <mergeCell ref="F637:F641"/>
    <mergeCell ref="G637:G641"/>
    <mergeCell ref="A642:A649"/>
    <mergeCell ref="B642:B649"/>
    <mergeCell ref="B636:B641"/>
    <mergeCell ref="F643:F649"/>
    <mergeCell ref="G643:G649"/>
    <mergeCell ref="B621:C621"/>
    <mergeCell ref="B635:C635"/>
    <mergeCell ref="A622:A626"/>
    <mergeCell ref="B622:B626"/>
    <mergeCell ref="F623:F626"/>
    <mergeCell ref="G623:G626"/>
    <mergeCell ref="A627:A634"/>
    <mergeCell ref="B627:B634"/>
    <mergeCell ref="F628:F634"/>
    <mergeCell ref="G628:G634"/>
    <mergeCell ref="A605:A607"/>
    <mergeCell ref="B605:B607"/>
    <mergeCell ref="F605:F607"/>
    <mergeCell ref="G605:G607"/>
    <mergeCell ref="B610:C610"/>
    <mergeCell ref="A612:A620"/>
    <mergeCell ref="B612:B620"/>
    <mergeCell ref="F612:F620"/>
    <mergeCell ref="G612:G620"/>
    <mergeCell ref="A593:A599"/>
    <mergeCell ref="B593:B599"/>
    <mergeCell ref="F593:F599"/>
    <mergeCell ref="G593:G599"/>
    <mergeCell ref="A600:A601"/>
    <mergeCell ref="B600:B601"/>
    <mergeCell ref="F600:F601"/>
    <mergeCell ref="G600:G601"/>
    <mergeCell ref="A602:A604"/>
    <mergeCell ref="B602:B604"/>
    <mergeCell ref="F602:F604"/>
    <mergeCell ref="G602:G604"/>
    <mergeCell ref="A585:A586"/>
    <mergeCell ref="B585:B586"/>
    <mergeCell ref="F585:F586"/>
    <mergeCell ref="G585:G586"/>
    <mergeCell ref="A587:A589"/>
    <mergeCell ref="B587:B589"/>
    <mergeCell ref="F587:F589"/>
    <mergeCell ref="G587:G589"/>
    <mergeCell ref="A590:A592"/>
    <mergeCell ref="B590:B592"/>
    <mergeCell ref="F590:F592"/>
    <mergeCell ref="G590:G592"/>
    <mergeCell ref="A575:A576"/>
    <mergeCell ref="F575:F576"/>
    <mergeCell ref="G575:G576"/>
    <mergeCell ref="A577:A579"/>
    <mergeCell ref="B577:B579"/>
    <mergeCell ref="B575:B576"/>
    <mergeCell ref="F577:F579"/>
    <mergeCell ref="G577:G579"/>
    <mergeCell ref="A580:A584"/>
    <mergeCell ref="B580:B584"/>
    <mergeCell ref="F580:F584"/>
    <mergeCell ref="G580:G584"/>
    <mergeCell ref="A561:A563"/>
    <mergeCell ref="B561:B563"/>
    <mergeCell ref="F561:F563"/>
    <mergeCell ref="G561:G563"/>
    <mergeCell ref="A564:A568"/>
    <mergeCell ref="B564:B568"/>
    <mergeCell ref="F564:F568"/>
    <mergeCell ref="G564:G568"/>
    <mergeCell ref="A569:A572"/>
    <mergeCell ref="B569:B572"/>
    <mergeCell ref="F569:F572"/>
    <mergeCell ref="G569:G572"/>
    <mergeCell ref="A546:A550"/>
    <mergeCell ref="B546:B550"/>
    <mergeCell ref="F546:F550"/>
    <mergeCell ref="G546:G550"/>
    <mergeCell ref="A552:A553"/>
    <mergeCell ref="B552:B553"/>
    <mergeCell ref="F552:F553"/>
    <mergeCell ref="G552:G553"/>
    <mergeCell ref="B558:C558"/>
    <mergeCell ref="B536:C536"/>
    <mergeCell ref="B538:C538"/>
    <mergeCell ref="B539:C539"/>
    <mergeCell ref="A540:A542"/>
    <mergeCell ref="B540:B542"/>
    <mergeCell ref="F540:F542"/>
    <mergeCell ref="G540:G542"/>
    <mergeCell ref="B543:B544"/>
    <mergeCell ref="F543:F544"/>
    <mergeCell ref="G543:G544"/>
    <mergeCell ref="A543:A544"/>
    <mergeCell ref="B500:C500"/>
    <mergeCell ref="B501:C501"/>
    <mergeCell ref="B504:C504"/>
    <mergeCell ref="B517:C517"/>
    <mergeCell ref="B519:C519"/>
    <mergeCell ref="B521:C521"/>
    <mergeCell ref="B524:C524"/>
    <mergeCell ref="B529:C529"/>
    <mergeCell ref="B535:C535"/>
    <mergeCell ref="B470:C470"/>
    <mergeCell ref="B479:C479"/>
    <mergeCell ref="B487:C487"/>
    <mergeCell ref="A488:A491"/>
    <mergeCell ref="B488:B491"/>
    <mergeCell ref="B492:C492"/>
    <mergeCell ref="B494:C494"/>
    <mergeCell ref="B313:C313"/>
    <mergeCell ref="B319:C319"/>
    <mergeCell ref="B321:C321"/>
    <mergeCell ref="B325:C325"/>
    <mergeCell ref="B331:C331"/>
    <mergeCell ref="B335:C335"/>
    <mergeCell ref="B337:C337"/>
    <mergeCell ref="B456:C456"/>
    <mergeCell ref="A450:A452"/>
    <mergeCell ref="B450:B452"/>
    <mergeCell ref="A454:A455"/>
    <mergeCell ref="B454:B455"/>
    <mergeCell ref="F454:F455"/>
    <mergeCell ref="G454:G455"/>
    <mergeCell ref="B465:C465"/>
    <mergeCell ref="B443:C443"/>
    <mergeCell ref="A440:A442"/>
    <mergeCell ref="B440:B442"/>
    <mergeCell ref="F440:F442"/>
    <mergeCell ref="G440:G442"/>
    <mergeCell ref="B445:C445"/>
    <mergeCell ref="B447:C447"/>
    <mergeCell ref="B449:C449"/>
    <mergeCell ref="B453:C453"/>
    <mergeCell ref="B421:C421"/>
    <mergeCell ref="B425:C425"/>
    <mergeCell ref="B427:C427"/>
    <mergeCell ref="B429:C429"/>
    <mergeCell ref="B431:C431"/>
    <mergeCell ref="B433:C433"/>
    <mergeCell ref="B435:C435"/>
    <mergeCell ref="B437:C437"/>
    <mergeCell ref="B439:C439"/>
    <mergeCell ref="B415:C415"/>
    <mergeCell ref="A416:A417"/>
    <mergeCell ref="A418:A419"/>
    <mergeCell ref="B416:B417"/>
    <mergeCell ref="B418:B419"/>
    <mergeCell ref="F416:F417"/>
    <mergeCell ref="G416:G417"/>
    <mergeCell ref="F418:F419"/>
    <mergeCell ref="G418:G419"/>
    <mergeCell ref="B408:C408"/>
    <mergeCell ref="A409:A412"/>
    <mergeCell ref="A413:A414"/>
    <mergeCell ref="B409:B412"/>
    <mergeCell ref="B413:B414"/>
    <mergeCell ref="F409:F412"/>
    <mergeCell ref="G409:G412"/>
    <mergeCell ref="F413:F414"/>
    <mergeCell ref="G413:G414"/>
    <mergeCell ref="B397:C397"/>
    <mergeCell ref="A398:A400"/>
    <mergeCell ref="B398:B400"/>
    <mergeCell ref="F398:F400"/>
    <mergeCell ref="G398:G400"/>
    <mergeCell ref="B402:C402"/>
    <mergeCell ref="A403:A406"/>
    <mergeCell ref="B403:B406"/>
    <mergeCell ref="F403:F406"/>
    <mergeCell ref="G403:G406"/>
    <mergeCell ref="A385:A388"/>
    <mergeCell ref="B385:B388"/>
    <mergeCell ref="F385:F388"/>
    <mergeCell ref="G385:G388"/>
    <mergeCell ref="B390:C390"/>
    <mergeCell ref="A391:A395"/>
    <mergeCell ref="B391:B395"/>
    <mergeCell ref="F391:F395"/>
    <mergeCell ref="G391:G395"/>
    <mergeCell ref="A377:A378"/>
    <mergeCell ref="B377:B378"/>
    <mergeCell ref="F377:F378"/>
    <mergeCell ref="G377:G378"/>
    <mergeCell ref="A379:A381"/>
    <mergeCell ref="B379:B381"/>
    <mergeCell ref="F379:F381"/>
    <mergeCell ref="G379:G381"/>
    <mergeCell ref="A382:A384"/>
    <mergeCell ref="B382:B384"/>
    <mergeCell ref="F382:F384"/>
    <mergeCell ref="G382:G384"/>
    <mergeCell ref="A368:A370"/>
    <mergeCell ref="B368:B370"/>
    <mergeCell ref="F368:F370"/>
    <mergeCell ref="G368:G370"/>
    <mergeCell ref="G364:G366"/>
    <mergeCell ref="B372:C372"/>
    <mergeCell ref="A373:A375"/>
    <mergeCell ref="B373:B375"/>
    <mergeCell ref="F373:F375"/>
    <mergeCell ref="G373:G375"/>
    <mergeCell ref="A357:A359"/>
    <mergeCell ref="B357:B359"/>
    <mergeCell ref="F357:F359"/>
    <mergeCell ref="G357:G359"/>
    <mergeCell ref="A360:A362"/>
    <mergeCell ref="B360:B362"/>
    <mergeCell ref="F360:F362"/>
    <mergeCell ref="G360:G362"/>
    <mergeCell ref="A364:A366"/>
    <mergeCell ref="B364:B366"/>
    <mergeCell ref="F364:F366"/>
    <mergeCell ref="A348:A350"/>
    <mergeCell ref="B348:B350"/>
    <mergeCell ref="F348:F350"/>
    <mergeCell ref="G348:G350"/>
    <mergeCell ref="A351:A353"/>
    <mergeCell ref="B351:B353"/>
    <mergeCell ref="F351:F353"/>
    <mergeCell ref="G351:G353"/>
    <mergeCell ref="A354:A356"/>
    <mergeCell ref="B354:B356"/>
    <mergeCell ref="F354:F356"/>
    <mergeCell ref="G354:G356"/>
    <mergeCell ref="B300:C300"/>
    <mergeCell ref="B302:C302"/>
    <mergeCell ref="B312:C312"/>
    <mergeCell ref="A317:A318"/>
    <mergeCell ref="B317:B318"/>
    <mergeCell ref="A326:A327"/>
    <mergeCell ref="B326:B327"/>
    <mergeCell ref="B329:B330"/>
    <mergeCell ref="A329:A330"/>
    <mergeCell ref="B241:C241"/>
    <mergeCell ref="B247:C247"/>
    <mergeCell ref="B251:C251"/>
    <mergeCell ref="B263:C263"/>
    <mergeCell ref="B270:C270"/>
    <mergeCell ref="B278:C278"/>
    <mergeCell ref="B288:C288"/>
    <mergeCell ref="B291:C291"/>
    <mergeCell ref="B293:C293"/>
    <mergeCell ref="B242:C242"/>
    <mergeCell ref="B244:C244"/>
    <mergeCell ref="B258:C258"/>
    <mergeCell ref="B284:C284"/>
    <mergeCell ref="B130:C130"/>
    <mergeCell ref="A131:A136"/>
    <mergeCell ref="B131:B136"/>
    <mergeCell ref="F131:F136"/>
    <mergeCell ref="G131:G136"/>
    <mergeCell ref="A137:A140"/>
    <mergeCell ref="B137:B140"/>
    <mergeCell ref="F137:F140"/>
    <mergeCell ref="G137:G140"/>
    <mergeCell ref="B79:C79"/>
    <mergeCell ref="A81:A83"/>
    <mergeCell ref="F81:F83"/>
    <mergeCell ref="G81:G83"/>
    <mergeCell ref="A84:A87"/>
    <mergeCell ref="B84:B87"/>
    <mergeCell ref="F84:F87"/>
    <mergeCell ref="G84:G87"/>
    <mergeCell ref="A88:A93"/>
    <mergeCell ref="B88:B93"/>
    <mergeCell ref="F88:F93"/>
    <mergeCell ref="G88:G93"/>
    <mergeCell ref="A94:A98"/>
    <mergeCell ref="B94:B98"/>
    <mergeCell ref="F94:F98"/>
    <mergeCell ref="G94:G98"/>
    <mergeCell ref="A99:A100"/>
    <mergeCell ref="B99:B100"/>
    <mergeCell ref="F99:F100"/>
    <mergeCell ref="G99:G100"/>
    <mergeCell ref="A101:A103"/>
    <mergeCell ref="B101:B103"/>
    <mergeCell ref="F101:F103"/>
    <mergeCell ref="B323:C323"/>
    <mergeCell ref="B328:C328"/>
    <mergeCell ref="B333:C333"/>
    <mergeCell ref="B306:C306"/>
    <mergeCell ref="B339:C339"/>
    <mergeCell ref="B345:C345"/>
    <mergeCell ref="B346:C346"/>
    <mergeCell ref="B239:C239"/>
    <mergeCell ref="B236:C236"/>
    <mergeCell ref="B209:C209"/>
    <mergeCell ref="B211:C211"/>
    <mergeCell ref="B218:C218"/>
    <mergeCell ref="B220:C220"/>
    <mergeCell ref="B222:C222"/>
    <mergeCell ref="B231:C231"/>
    <mergeCell ref="B232:C232"/>
    <mergeCell ref="B233:C233"/>
    <mergeCell ref="A189:A194"/>
    <mergeCell ref="B189:B194"/>
    <mergeCell ref="F190:F194"/>
    <mergeCell ref="G190:G194"/>
    <mergeCell ref="A195:A203"/>
    <mergeCell ref="B195:B203"/>
    <mergeCell ref="F196:F203"/>
    <mergeCell ref="G196:G203"/>
    <mergeCell ref="B204:C204"/>
    <mergeCell ref="B206:C206"/>
    <mergeCell ref="A165:A173"/>
    <mergeCell ref="B165:B173"/>
    <mergeCell ref="F165:F173"/>
    <mergeCell ref="G165:G173"/>
    <mergeCell ref="B174:C174"/>
    <mergeCell ref="A175:A179"/>
    <mergeCell ref="B175:B179"/>
    <mergeCell ref="G176:G179"/>
    <mergeCell ref="F176:F179"/>
    <mergeCell ref="A180:A187"/>
    <mergeCell ref="B180:B187"/>
    <mergeCell ref="F181:F187"/>
    <mergeCell ref="G181:G187"/>
    <mergeCell ref="B188:C188"/>
    <mergeCell ref="A149:A158"/>
    <mergeCell ref="B149:B158"/>
    <mergeCell ref="F149:F158"/>
    <mergeCell ref="G149:G158"/>
    <mergeCell ref="B159:C159"/>
    <mergeCell ref="A161:A164"/>
    <mergeCell ref="B161:B164"/>
    <mergeCell ref="F161:F164"/>
    <mergeCell ref="G161:G164"/>
    <mergeCell ref="A144:A145"/>
    <mergeCell ref="B144:B145"/>
    <mergeCell ref="F144:F145"/>
    <mergeCell ref="G144:G145"/>
    <mergeCell ref="A146:A147"/>
    <mergeCell ref="B146:B147"/>
    <mergeCell ref="F146:F147"/>
    <mergeCell ref="G146:G147"/>
    <mergeCell ref="B148:C148"/>
    <mergeCell ref="A141:A143"/>
    <mergeCell ref="B141:B143"/>
    <mergeCell ref="F141:F143"/>
    <mergeCell ref="G141:G143"/>
    <mergeCell ref="A117:A118"/>
    <mergeCell ref="B117:B118"/>
    <mergeCell ref="F117:F118"/>
    <mergeCell ref="G117:G118"/>
    <mergeCell ref="A119:A122"/>
    <mergeCell ref="B119:B122"/>
    <mergeCell ref="F119:F122"/>
    <mergeCell ref="G119:G122"/>
    <mergeCell ref="A123:A128"/>
    <mergeCell ref="B123:B128"/>
    <mergeCell ref="F123:F128"/>
    <mergeCell ref="G123:G128"/>
    <mergeCell ref="A104:A107"/>
    <mergeCell ref="B104:B107"/>
    <mergeCell ref="F104:F107"/>
    <mergeCell ref="G104:G107"/>
    <mergeCell ref="A108:A114"/>
    <mergeCell ref="B108:B114"/>
    <mergeCell ref="F108:F114"/>
    <mergeCell ref="G108:G114"/>
    <mergeCell ref="A115:A116"/>
    <mergeCell ref="B115:B116"/>
    <mergeCell ref="F115:F116"/>
    <mergeCell ref="G115:G116"/>
    <mergeCell ref="G101:G103"/>
    <mergeCell ref="A65:A69"/>
    <mergeCell ref="B65:B69"/>
    <mergeCell ref="F65:F69"/>
    <mergeCell ref="G65:G69"/>
    <mergeCell ref="A70:A73"/>
    <mergeCell ref="B70:B73"/>
    <mergeCell ref="F70:F73"/>
    <mergeCell ref="G70:G73"/>
    <mergeCell ref="A75:A76"/>
    <mergeCell ref="B75:B76"/>
    <mergeCell ref="F75:F76"/>
    <mergeCell ref="G75:G76"/>
    <mergeCell ref="A46:A48"/>
    <mergeCell ref="B46:B48"/>
    <mergeCell ref="F46:F48"/>
    <mergeCell ref="G46:G48"/>
    <mergeCell ref="A49:A50"/>
    <mergeCell ref="B49:B50"/>
    <mergeCell ref="F49:F50"/>
    <mergeCell ref="G49:G50"/>
    <mergeCell ref="A52:A64"/>
    <mergeCell ref="B52:B64"/>
    <mergeCell ref="F52:F64"/>
    <mergeCell ref="G52:G64"/>
    <mergeCell ref="A1:U1"/>
    <mergeCell ref="A3:U3"/>
    <mergeCell ref="A5:U5"/>
    <mergeCell ref="A6:U6"/>
    <mergeCell ref="B26:C26"/>
    <mergeCell ref="B28:C28"/>
    <mergeCell ref="B33:C33"/>
    <mergeCell ref="J9:O9"/>
    <mergeCell ref="A8:A10"/>
    <mergeCell ref="D8:D10"/>
    <mergeCell ref="H8:I8"/>
    <mergeCell ref="H9:H10"/>
    <mergeCell ref="I9:I10"/>
    <mergeCell ref="J8:U8"/>
    <mergeCell ref="P9:U9"/>
    <mergeCell ref="E8:E10"/>
    <mergeCell ref="F9:F10"/>
    <mergeCell ref="G9:G10"/>
    <mergeCell ref="F8:G8"/>
    <mergeCell ref="B8:C10"/>
    <mergeCell ref="B11:C11"/>
    <mergeCell ref="B13:C13"/>
    <mergeCell ref="B14:C14"/>
    <mergeCell ref="B30:C30"/>
    <mergeCell ref="B44:C44"/>
    <mergeCell ref="B45:C45"/>
    <mergeCell ref="B37:C37"/>
    <mergeCell ref="B43:C43"/>
    <mergeCell ref="A850:R850"/>
  </mergeCells>
  <phoneticPr fontId="0" type="noConversion"/>
  <printOptions horizontalCentered="1"/>
  <pageMargins left="0" right="0" top="1.1811023622047245" bottom="0.19685039370078741" header="0.15748031496062992" footer="0.15748031496062992"/>
  <pageSetup paperSize="8" scale="69" fitToHeight="8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Лист1</vt:lpstr>
      <vt:lpstr>'1'!Заголовки_для_печати</vt:lpstr>
      <vt:lpstr>'1'!Область_печати</vt:lpstr>
    </vt:vector>
  </TitlesOfParts>
  <Company>Инвестстрой-М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Владиславовна Теребова</dc:creator>
  <cp:lastModifiedBy>RYuppa</cp:lastModifiedBy>
  <cp:lastPrinted>2013-05-14T13:35:39Z</cp:lastPrinted>
  <dcterms:created xsi:type="dcterms:W3CDTF">2002-12-23T07:17:24Z</dcterms:created>
  <dcterms:modified xsi:type="dcterms:W3CDTF">2013-05-27T12:34:51Z</dcterms:modified>
</cp:coreProperties>
</file>